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ewftp\معاونت برنامه ریزی\طرح و برنامه\طرح ها و فرم ها\طرح و شیوه نامه\سال 1402\آیین نامه نحوه هزینه کرد اعتبارات قرآنی\"/>
    </mc:Choice>
  </mc:AlternateContent>
  <bookViews>
    <workbookView xWindow="0" yWindow="0" windowWidth="19200" windowHeight="76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1" l="1"/>
  <c r="N39" i="1" l="1"/>
  <c r="N33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7" i="1"/>
  <c r="H6" i="1"/>
  <c r="H5" i="1"/>
  <c r="N43" i="1" l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P43" i="1" l="1"/>
  <c r="T43" i="1" s="1"/>
  <c r="S43" i="1" s="1"/>
  <c r="P56" i="1"/>
  <c r="P52" i="1"/>
  <c r="T52" i="1" s="1"/>
  <c r="S52" i="1" s="1"/>
  <c r="P44" i="1"/>
  <c r="T44" i="1" s="1"/>
  <c r="S44" i="1" s="1"/>
  <c r="P54" i="1"/>
  <c r="T54" i="1" s="1"/>
  <c r="S54" i="1" s="1"/>
  <c r="P50" i="1"/>
  <c r="T50" i="1" s="1"/>
  <c r="S50" i="1" s="1"/>
  <c r="P46" i="1"/>
  <c r="P55" i="1"/>
  <c r="P53" i="1"/>
  <c r="T53" i="1" s="1"/>
  <c r="S53" i="1" s="1"/>
  <c r="P51" i="1"/>
  <c r="T51" i="1" s="1"/>
  <c r="S51" i="1" s="1"/>
  <c r="P45" i="1"/>
  <c r="P47" i="1"/>
  <c r="T47" i="1" s="1"/>
  <c r="S47" i="1" s="1"/>
  <c r="P49" i="1"/>
  <c r="P48" i="1"/>
  <c r="T56" i="1" l="1"/>
  <c r="S56" i="1" s="1"/>
  <c r="T55" i="1"/>
  <c r="S55" i="1" s="1"/>
  <c r="T49" i="1"/>
  <c r="S49" i="1" s="1"/>
  <c r="T48" i="1"/>
  <c r="S48" i="1" s="1"/>
  <c r="T46" i="1"/>
  <c r="S46" i="1" s="1"/>
  <c r="T45" i="1"/>
  <c r="S45" i="1" s="1"/>
  <c r="N16" i="1"/>
  <c r="N17" i="1"/>
  <c r="N18" i="1"/>
  <c r="N23" i="1"/>
  <c r="N24" i="1"/>
  <c r="N27" i="1"/>
  <c r="N28" i="1"/>
  <c r="N29" i="1"/>
  <c r="N30" i="1"/>
  <c r="N31" i="1"/>
  <c r="N32" i="1"/>
  <c r="N34" i="1"/>
  <c r="N35" i="1"/>
  <c r="N36" i="1"/>
  <c r="N37" i="1"/>
  <c r="N38" i="1"/>
  <c r="N40" i="1"/>
  <c r="N41" i="1"/>
  <c r="N42" i="1"/>
  <c r="N15" i="1"/>
  <c r="K12" i="1"/>
  <c r="P12" i="1" s="1"/>
  <c r="T12" i="1" s="1"/>
  <c r="K13" i="1"/>
  <c r="K14" i="1"/>
  <c r="P14" i="1" s="1"/>
  <c r="T14" i="1" s="1"/>
  <c r="K15" i="1"/>
  <c r="K16" i="1"/>
  <c r="K17" i="1"/>
  <c r="K18" i="1"/>
  <c r="K23" i="1"/>
  <c r="K24" i="1"/>
  <c r="P24" i="1" s="1"/>
  <c r="T24" i="1" s="1"/>
  <c r="K27" i="1"/>
  <c r="K28" i="1"/>
  <c r="P28" i="1" s="1"/>
  <c r="T28" i="1" s="1"/>
  <c r="K29" i="1"/>
  <c r="P29" i="1" s="1"/>
  <c r="T29" i="1" s="1"/>
  <c r="K30" i="1"/>
  <c r="K31" i="1"/>
  <c r="K32" i="1"/>
  <c r="P32" i="1" s="1"/>
  <c r="T32" i="1" s="1"/>
  <c r="S32" i="1" s="1"/>
  <c r="K35" i="1"/>
  <c r="K36" i="1"/>
  <c r="K37" i="1"/>
  <c r="K38" i="1"/>
  <c r="K39" i="1"/>
  <c r="K40" i="1"/>
  <c r="K41" i="1"/>
  <c r="K42" i="1"/>
  <c r="K11" i="1"/>
  <c r="P6" i="1"/>
  <c r="T6" i="1" s="1"/>
  <c r="P7" i="1"/>
  <c r="T7" i="1" s="1"/>
  <c r="S7" i="1" s="1"/>
  <c r="P8" i="1"/>
  <c r="T8" i="1" s="1"/>
  <c r="P9" i="1"/>
  <c r="P10" i="1"/>
  <c r="T10" i="1" s="1"/>
  <c r="P17" i="1"/>
  <c r="T17" i="1" s="1"/>
  <c r="P18" i="1"/>
  <c r="T18" i="1" s="1"/>
  <c r="P19" i="1"/>
  <c r="P20" i="1"/>
  <c r="T20" i="1" s="1"/>
  <c r="P21" i="1"/>
  <c r="T21" i="1" s="1"/>
  <c r="P22" i="1"/>
  <c r="T22" i="1" s="1"/>
  <c r="P25" i="1"/>
  <c r="T25" i="1" s="1"/>
  <c r="P26" i="1"/>
  <c r="T26" i="1" s="1"/>
  <c r="P30" i="1"/>
  <c r="T30" i="1" s="1"/>
  <c r="P33" i="1"/>
  <c r="T33" i="1" s="1"/>
  <c r="S33" i="1" s="1"/>
  <c r="P37" i="1"/>
  <c r="T37" i="1" s="1"/>
  <c r="S37" i="1" s="1"/>
  <c r="P40" i="1"/>
  <c r="T40" i="1" s="1"/>
  <c r="S40" i="1" s="1"/>
  <c r="P41" i="1"/>
  <c r="T41" i="1" s="1"/>
  <c r="S41" i="1" s="1"/>
  <c r="P5" i="1"/>
  <c r="T5" i="1" s="1"/>
  <c r="S5" i="1" s="1"/>
  <c r="P38" i="1" l="1"/>
  <c r="T38" i="1" s="1"/>
  <c r="S38" i="1" s="1"/>
  <c r="P36" i="1"/>
  <c r="T36" i="1" s="1"/>
  <c r="S36" i="1" s="1"/>
  <c r="P16" i="1"/>
  <c r="T16" i="1" s="1"/>
  <c r="P15" i="1"/>
  <c r="T15" i="1" s="1"/>
  <c r="T9" i="1"/>
  <c r="S9" i="1" s="1"/>
  <c r="T19" i="1"/>
  <c r="S14" i="1"/>
  <c r="S12" i="1"/>
  <c r="S10" i="1"/>
  <c r="S8" i="1"/>
  <c r="S6" i="1"/>
  <c r="P39" i="1"/>
  <c r="T39" i="1" s="1"/>
  <c r="S39" i="1" s="1"/>
  <c r="P35" i="1"/>
  <c r="T35" i="1" s="1"/>
  <c r="S35" i="1" s="1"/>
  <c r="P27" i="1"/>
  <c r="T27" i="1" s="1"/>
  <c r="P23" i="1"/>
  <c r="T23" i="1" s="1"/>
  <c r="P11" i="1"/>
  <c r="S17" i="1"/>
  <c r="P13" i="1"/>
  <c r="T13" i="1" s="1"/>
  <c r="S18" i="1"/>
  <c r="P42" i="1"/>
  <c r="T42" i="1" s="1"/>
  <c r="S42" i="1" s="1"/>
  <c r="P34" i="1"/>
  <c r="T34" i="1" s="1"/>
  <c r="S34" i="1" s="1"/>
  <c r="P31" i="1"/>
  <c r="T31" i="1" s="1"/>
  <c r="S31" i="1" s="1"/>
  <c r="S24" i="1"/>
  <c r="S16" i="1" l="1"/>
  <c r="S15" i="1"/>
  <c r="T11" i="1"/>
  <c r="S11" i="1" s="1"/>
  <c r="S23" i="1"/>
  <c r="S13" i="1"/>
</calcChain>
</file>

<file path=xl/sharedStrings.xml><?xml version="1.0" encoding="utf-8"?>
<sst xmlns="http://schemas.openxmlformats.org/spreadsheetml/2006/main" count="151" uniqueCount="60">
  <si>
    <t>ردیف</t>
  </si>
  <si>
    <t>عنوان برنامه</t>
  </si>
  <si>
    <t>حداکثر تعداد فراگیران</t>
  </si>
  <si>
    <t>کادر  آموزشی</t>
  </si>
  <si>
    <t>محاسبه هزینه کرد</t>
  </si>
  <si>
    <t>ملاحظات</t>
  </si>
  <si>
    <t>محل تأمین سرانه آموزشی</t>
  </si>
  <si>
    <t>عنوان</t>
  </si>
  <si>
    <t>درجه</t>
  </si>
  <si>
    <t>حق التدریس</t>
  </si>
  <si>
    <t>حق الزحمه آزمون ورودی</t>
  </si>
  <si>
    <t>حق الزحمه آزمون پایانی</t>
  </si>
  <si>
    <t>پشتیبانی</t>
  </si>
  <si>
    <t>جمع کل</t>
  </si>
  <si>
    <t xml:space="preserve">اخذ شهریه و سایر </t>
  </si>
  <si>
    <t>جمع</t>
  </si>
  <si>
    <t>ساعت</t>
  </si>
  <si>
    <t>مبلغ</t>
  </si>
  <si>
    <t>مربی</t>
  </si>
  <si>
    <t xml:space="preserve">         -       </t>
  </si>
  <si>
    <t xml:space="preserve">            -       </t>
  </si>
  <si>
    <t>حق الزحمه آزمون پایانی در حق‌التدریس محاسبه شده است</t>
  </si>
  <si>
    <t>آموزش قرائت سطوح 1و2 (روخواني و روانخواني)</t>
  </si>
  <si>
    <t>معلم</t>
  </si>
  <si>
    <t>آموزش قرائت سطح 3 (فصيح‌خواني)</t>
  </si>
  <si>
    <t>آموزش قرائت قرآن کریم  (سطح 4)</t>
  </si>
  <si>
    <t>مدرس</t>
  </si>
  <si>
    <t>آموزش قرائت قرآن کریم (سطح 5)</t>
  </si>
  <si>
    <t>آموزش قرائت قرآن کریم (سطح 6)</t>
  </si>
  <si>
    <t>داوری فایل ‌های صوتی آزمون پایانی توسط (2)داور</t>
  </si>
  <si>
    <t>آموزش قرائت قرآن کریم (سطح 7)</t>
  </si>
  <si>
    <t>استاد</t>
  </si>
  <si>
    <t>آموزش حفظ يك جزء قرآن كريم</t>
  </si>
  <si>
    <t>جلسات ثابت و محوري حفظ قرآن كريم</t>
  </si>
  <si>
    <t>-</t>
  </si>
  <si>
    <t xml:space="preserve">تربيت آموزشيار روخواني و روانخواني </t>
  </si>
  <si>
    <t>آزمون شفاهی پایانی توسط (1) ممتحن</t>
  </si>
  <si>
    <t xml:space="preserve">تربیت معلم روخوانی و روانخوانی قرآن </t>
  </si>
  <si>
    <t>تربیت معلم  تجويد قرآن كريم</t>
  </si>
  <si>
    <t>آزمون شفاهی پایانی توسط (2) ممتحن</t>
  </si>
  <si>
    <t>تربیت معلم  صوت و لحن قرآن كريم</t>
  </si>
  <si>
    <t>تربیت معلم حفظ قرآن كريم</t>
  </si>
  <si>
    <t>آموزش ترجمه و مفاهيم قرآن سطح 1</t>
  </si>
  <si>
    <t>آشنایی و انس کودکان با قرآن</t>
  </si>
  <si>
    <t>آموزش ترجمه و مفاهيم قرآن (سطح 2 ، 3 و 4)</t>
  </si>
  <si>
    <t>تربيت معلم ترجمه و مفاهيم</t>
  </si>
  <si>
    <t xml:space="preserve">تربیت داور مسابقات قرآن  کریم </t>
  </si>
  <si>
    <t>حق الزحمه آزمون پایانی در حق التدریس محاسبه شده</t>
  </si>
  <si>
    <t>آزمون شفاهی پایانی توسط یک ممتحن اعزامی از ستاد</t>
  </si>
  <si>
    <t xml:space="preserve">حق الزحمه آزمون پایانی در حق التدریس محاسبه شده </t>
  </si>
  <si>
    <t>آزمون های پایانی مرحله تطبیق به صورت متمرکز انجام می شود</t>
  </si>
  <si>
    <r>
      <t>حمايت از دوره</t>
    </r>
    <r>
      <rPr>
        <sz val="8"/>
        <color theme="1"/>
        <rFont val="Times New Roman"/>
        <family val="1"/>
      </rPr>
      <t>‌</t>
    </r>
    <r>
      <rPr>
        <sz val="8"/>
        <color theme="1"/>
        <rFont val="B Yekan"/>
        <charset val="178"/>
      </rPr>
      <t xml:space="preserve"> استعدادهاي قرآني  (مرحله تطبیق)</t>
    </r>
  </si>
  <si>
    <t>برگزاری كارگاه‌ هاي يك روزه آشنایی با  سبک زندگی قرآنی</t>
  </si>
  <si>
    <t>برگزاری كارگاه‌ هاي سه روزه آشنایی با  سبک زندگی قرآنی</t>
  </si>
  <si>
    <t xml:space="preserve">برگزاری کلاس هاي  آشنایی با  مباحث نظری سبک زندگی </t>
  </si>
  <si>
    <t>تربیت معلم سبک زندگی</t>
  </si>
  <si>
    <t>اعتبار حمایتی</t>
  </si>
  <si>
    <t xml:space="preserve">تربیت مربی آشنایی و انس کودکان با قرآن </t>
  </si>
  <si>
    <t xml:space="preserve">تربیت مدرس قرآن </t>
  </si>
  <si>
    <r>
      <t>حمايت از دوره</t>
    </r>
    <r>
      <rPr>
        <sz val="8"/>
        <color theme="1"/>
        <rFont val="Times New Roman"/>
        <family val="1"/>
      </rPr>
      <t>‌</t>
    </r>
    <r>
      <rPr>
        <sz val="8"/>
        <color theme="1"/>
        <rFont val="B Yekan"/>
        <charset val="178"/>
      </rPr>
      <t xml:space="preserve"> استعدادهاي قرآني (مرحله تقلید)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</si>
</sst>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4" x14ac:knownFonts="1">
    <font>
      <sz val="11"/>
      <color theme="1"/>
      <name val="Arial"/>
      <family val="2"/>
      <scheme val="minor"/>
    </font>
    <font>
      <sz val="8"/>
      <color theme="1"/>
      <name val="B Yekan"/>
      <charset val="178"/>
    </font>
    <font>
      <sz val="8"/>
      <color theme="1"/>
      <name val="Times New Roman"/>
      <family val="1"/>
    </font>
    <font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  <fill>
      <patternFill patternType="solid">
        <fgColor rgb="FFF2DBDB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2">
    <xf numFmtId="0" fontId="0" fillId="0" borderId="0" xfId="0"/>
    <xf numFmtId="0" fontId="1" fillId="0" borderId="4" xfId="0" applyFont="1" applyBorder="1" applyAlignment="1">
      <alignment horizontal="center" vertical="center" wrapText="1" readingOrder="2"/>
    </xf>
    <xf numFmtId="0" fontId="0" fillId="0" borderId="0" xfId="0" applyAlignment="1">
      <alignment horizontal="center" vertical="center"/>
    </xf>
    <xf numFmtId="0" fontId="1" fillId="3" borderId="6" xfId="0" applyFont="1" applyFill="1" applyBorder="1" applyAlignment="1">
      <alignment horizontal="center" vertical="center" readingOrder="2"/>
    </xf>
    <xf numFmtId="0" fontId="1" fillId="0" borderId="13" xfId="0" applyFont="1" applyBorder="1" applyAlignment="1">
      <alignment horizontal="center" vertical="center" wrapText="1" readingOrder="2"/>
    </xf>
    <xf numFmtId="0" fontId="1" fillId="0" borderId="1" xfId="0" applyFont="1" applyBorder="1" applyAlignment="1">
      <alignment horizontal="center" vertical="center" wrapText="1" readingOrder="2"/>
    </xf>
    <xf numFmtId="165" fontId="1" fillId="0" borderId="6" xfId="1" applyNumberFormat="1" applyFont="1" applyBorder="1" applyAlignment="1">
      <alignment horizontal="center" vertical="center" readingOrder="2"/>
    </xf>
    <xf numFmtId="165" fontId="1" fillId="0" borderId="3" xfId="1" applyNumberFormat="1" applyFont="1" applyBorder="1" applyAlignment="1">
      <alignment horizontal="center" vertical="center" readingOrder="2"/>
    </xf>
    <xf numFmtId="165" fontId="1" fillId="0" borderId="4" xfId="1" applyNumberFormat="1" applyFont="1" applyBorder="1" applyAlignment="1">
      <alignment horizontal="center" vertical="center" wrapText="1" readingOrder="2"/>
    </xf>
    <xf numFmtId="165" fontId="1" fillId="0" borderId="4" xfId="1" applyNumberFormat="1" applyFont="1" applyBorder="1" applyAlignment="1">
      <alignment horizontal="center" vertical="center" readingOrder="2"/>
    </xf>
    <xf numFmtId="0" fontId="1" fillId="2" borderId="5" xfId="0" applyFont="1" applyFill="1" applyBorder="1" applyAlignment="1">
      <alignment horizontal="center" vertical="center" readingOrder="2"/>
    </xf>
    <xf numFmtId="0" fontId="1" fillId="2" borderId="8" xfId="0" applyFont="1" applyFill="1" applyBorder="1" applyAlignment="1">
      <alignment horizontal="center" vertical="center" readingOrder="2"/>
    </xf>
    <xf numFmtId="0" fontId="1" fillId="2" borderId="11" xfId="0" applyFont="1" applyFill="1" applyBorder="1" applyAlignment="1">
      <alignment horizontal="center" vertical="center" readingOrder="2"/>
    </xf>
    <xf numFmtId="0" fontId="1" fillId="2" borderId="6" xfId="0" applyFont="1" applyFill="1" applyBorder="1" applyAlignment="1">
      <alignment horizontal="center" vertical="center" readingOrder="2"/>
    </xf>
    <xf numFmtId="0" fontId="1" fillId="2" borderId="9" xfId="0" applyFont="1" applyFill="1" applyBorder="1" applyAlignment="1">
      <alignment horizontal="center" vertical="center" readingOrder="2"/>
    </xf>
    <xf numFmtId="0" fontId="1" fillId="2" borderId="12" xfId="0" applyFont="1" applyFill="1" applyBorder="1" applyAlignment="1">
      <alignment horizontal="center" vertical="center" readingOrder="2"/>
    </xf>
    <xf numFmtId="0" fontId="1" fillId="2" borderId="1" xfId="0" applyFont="1" applyFill="1" applyBorder="1" applyAlignment="1">
      <alignment horizontal="center" vertical="center" readingOrder="2"/>
    </xf>
    <xf numFmtId="0" fontId="1" fillId="2" borderId="2" xfId="0" applyFont="1" applyFill="1" applyBorder="1" applyAlignment="1">
      <alignment horizontal="center" vertical="center" readingOrder="2"/>
    </xf>
    <xf numFmtId="0" fontId="1" fillId="2" borderId="3" xfId="0" applyFont="1" applyFill="1" applyBorder="1" applyAlignment="1">
      <alignment horizontal="center" vertical="center" readingOrder="2"/>
    </xf>
    <xf numFmtId="0" fontId="1" fillId="2" borderId="1" xfId="0" applyFont="1" applyFill="1" applyBorder="1" applyAlignment="1">
      <alignment horizontal="center" vertical="center" textRotation="90" readingOrder="2"/>
    </xf>
    <xf numFmtId="0" fontId="1" fillId="2" borderId="2" xfId="0" applyFont="1" applyFill="1" applyBorder="1" applyAlignment="1">
      <alignment horizontal="center" vertical="center" textRotation="90" readingOrder="2"/>
    </xf>
    <xf numFmtId="0" fontId="1" fillId="2" borderId="3" xfId="0" applyFont="1" applyFill="1" applyBorder="1" applyAlignment="1">
      <alignment horizontal="center" vertical="center" textRotation="90" readingOrder="2"/>
    </xf>
    <xf numFmtId="0" fontId="1" fillId="2" borderId="5" xfId="0" applyFont="1" applyFill="1" applyBorder="1" applyAlignment="1">
      <alignment horizontal="center" vertical="center" wrapText="1" readingOrder="2"/>
    </xf>
    <xf numFmtId="0" fontId="1" fillId="2" borderId="8" xfId="0" applyFont="1" applyFill="1" applyBorder="1" applyAlignment="1">
      <alignment horizontal="center" vertical="center" wrapText="1" readingOrder="2"/>
    </xf>
    <xf numFmtId="0" fontId="1" fillId="2" borderId="11" xfId="0" applyFont="1" applyFill="1" applyBorder="1" applyAlignment="1">
      <alignment horizontal="center" vertical="center" wrapText="1" readingOrder="2"/>
    </xf>
    <xf numFmtId="0" fontId="1" fillId="2" borderId="6" xfId="0" applyFont="1" applyFill="1" applyBorder="1" applyAlignment="1">
      <alignment horizontal="center" vertical="center" wrapText="1" readingOrder="2"/>
    </xf>
    <xf numFmtId="0" fontId="1" fillId="2" borderId="9" xfId="0" applyFont="1" applyFill="1" applyBorder="1" applyAlignment="1">
      <alignment horizontal="center" vertical="center" wrapText="1" readingOrder="2"/>
    </xf>
    <xf numFmtId="0" fontId="1" fillId="2" borderId="12" xfId="0" applyFont="1" applyFill="1" applyBorder="1" applyAlignment="1">
      <alignment horizontal="center" vertical="center" wrapText="1" readingOrder="2"/>
    </xf>
    <xf numFmtId="0" fontId="1" fillId="2" borderId="1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2" borderId="4" xfId="0" applyFont="1" applyFill="1" applyBorder="1" applyAlignment="1">
      <alignment horizontal="center" vertical="center" readingOrder="2"/>
    </xf>
    <xf numFmtId="0" fontId="1" fillId="2" borderId="10" xfId="0" applyFont="1" applyFill="1" applyBorder="1" applyAlignment="1">
      <alignment horizontal="center" vertical="center" readingOrder="2"/>
    </xf>
    <xf numFmtId="0" fontId="1" fillId="2" borderId="7" xfId="0" applyFont="1" applyFill="1" applyBorder="1" applyAlignment="1">
      <alignment horizontal="center" vertical="center" readingOrder="2"/>
    </xf>
    <xf numFmtId="165" fontId="1" fillId="0" borderId="1" xfId="1" applyNumberFormat="1" applyFont="1" applyBorder="1" applyAlignment="1">
      <alignment horizontal="center" vertical="center" readingOrder="2"/>
    </xf>
    <xf numFmtId="165" fontId="1" fillId="0" borderId="3" xfId="1" applyNumberFormat="1" applyFont="1" applyBorder="1" applyAlignment="1">
      <alignment horizontal="center" vertical="center" readingOrder="2"/>
    </xf>
    <xf numFmtId="165" fontId="1" fillId="0" borderId="1" xfId="1" applyNumberFormat="1" applyFont="1" applyBorder="1" applyAlignment="1">
      <alignment horizontal="center" vertical="center" wrapText="1" readingOrder="2"/>
    </xf>
    <xf numFmtId="165" fontId="1" fillId="0" borderId="2" xfId="1" applyNumberFormat="1" applyFont="1" applyBorder="1" applyAlignment="1">
      <alignment horizontal="center" vertical="center" wrapText="1" readingOrder="2"/>
    </xf>
    <xf numFmtId="165" fontId="1" fillId="0" borderId="3" xfId="1" applyNumberFormat="1" applyFont="1" applyBorder="1" applyAlignment="1">
      <alignment horizontal="center" vertical="center" wrapText="1" readingOrder="2"/>
    </xf>
    <xf numFmtId="0" fontId="1" fillId="0" borderId="1" xfId="0" applyFont="1" applyBorder="1" applyAlignment="1">
      <alignment horizontal="center" vertical="center" wrapText="1" readingOrder="2"/>
    </xf>
    <xf numFmtId="0" fontId="1" fillId="0" borderId="3" xfId="0" applyFont="1" applyBorder="1" applyAlignment="1">
      <alignment horizontal="center" vertical="center" wrapText="1" readingOrder="2"/>
    </xf>
    <xf numFmtId="0" fontId="1" fillId="0" borderId="2" xfId="0" applyFont="1" applyBorder="1" applyAlignment="1">
      <alignment horizontal="center" vertical="center" wrapText="1" readingOrder="2"/>
    </xf>
    <xf numFmtId="165" fontId="1" fillId="0" borderId="2" xfId="1" applyNumberFormat="1" applyFont="1" applyBorder="1" applyAlignment="1">
      <alignment horizontal="center" vertical="center" readingOrder="2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rightToLeft="1" tabSelected="1" view="pageBreakPreview" zoomScaleNormal="90" zoomScaleSheetLayoutView="100" workbookViewId="0">
      <selection activeCell="C5" sqref="C5:C6"/>
    </sheetView>
  </sheetViews>
  <sheetFormatPr defaultColWidth="9.125" defaultRowHeight="14.25" x14ac:dyDescent="0.2"/>
  <cols>
    <col min="1" max="1" width="5.25" style="2" customWidth="1"/>
    <col min="2" max="2" width="14.5" style="2" customWidth="1"/>
    <col min="3" max="3" width="6.25" style="2" customWidth="1"/>
    <col min="4" max="5" width="5.75" style="2" customWidth="1"/>
    <col min="6" max="6" width="5.25" style="2" customWidth="1"/>
    <col min="7" max="7" width="9.5" style="2" customWidth="1"/>
    <col min="8" max="8" width="8.375" style="2" customWidth="1"/>
    <col min="9" max="9" width="5" style="2" customWidth="1"/>
    <col min="10" max="10" width="5.375" style="2" customWidth="1"/>
    <col min="11" max="11" width="6.5" style="2" customWidth="1"/>
    <col min="12" max="12" width="4.875" style="2" customWidth="1"/>
    <col min="13" max="13" width="5.75" style="2" customWidth="1"/>
    <col min="14" max="14" width="14.375" style="2" customWidth="1"/>
    <col min="15" max="16" width="7.625" style="2" customWidth="1"/>
    <col min="17" max="17" width="12.875" style="2" customWidth="1"/>
    <col min="18" max="18" width="9.5" style="2" customWidth="1"/>
    <col min="19" max="19" width="11.375" style="2" customWidth="1"/>
    <col min="20" max="20" width="12.125" style="2" customWidth="1"/>
    <col min="21" max="16384" width="9.125" style="2"/>
  </cols>
  <sheetData>
    <row r="1" spans="1:20" ht="21" customHeight="1" thickBot="1" x14ac:dyDescent="0.25">
      <c r="A1" s="19" t="s">
        <v>0</v>
      </c>
      <c r="B1" s="16" t="s">
        <v>1</v>
      </c>
      <c r="C1" s="19" t="s">
        <v>2</v>
      </c>
      <c r="D1" s="30" t="s">
        <v>3</v>
      </c>
      <c r="E1" s="31"/>
      <c r="F1" s="30" t="s">
        <v>4</v>
      </c>
      <c r="G1" s="32"/>
      <c r="H1" s="32"/>
      <c r="I1" s="32"/>
      <c r="J1" s="32"/>
      <c r="K1" s="32"/>
      <c r="L1" s="32"/>
      <c r="M1" s="32"/>
      <c r="N1" s="32"/>
      <c r="O1" s="32"/>
      <c r="P1" s="31"/>
      <c r="Q1" s="16" t="s">
        <v>5</v>
      </c>
      <c r="R1" s="10"/>
      <c r="S1" s="11"/>
      <c r="T1" s="12"/>
    </row>
    <row r="2" spans="1:20" ht="18" customHeight="1" thickBot="1" x14ac:dyDescent="0.25">
      <c r="A2" s="20"/>
      <c r="B2" s="17"/>
      <c r="C2" s="20"/>
      <c r="D2" s="16" t="s">
        <v>7</v>
      </c>
      <c r="E2" s="19" t="s">
        <v>8</v>
      </c>
      <c r="F2" s="10" t="s">
        <v>9</v>
      </c>
      <c r="G2" s="11"/>
      <c r="H2" s="12"/>
      <c r="I2" s="10" t="s">
        <v>10</v>
      </c>
      <c r="J2" s="11"/>
      <c r="K2" s="12"/>
      <c r="L2" s="22" t="s">
        <v>11</v>
      </c>
      <c r="M2" s="23"/>
      <c r="N2" s="24"/>
      <c r="O2" s="16" t="s">
        <v>12</v>
      </c>
      <c r="P2" s="16" t="s">
        <v>13</v>
      </c>
      <c r="Q2" s="17"/>
      <c r="R2" s="13" t="s">
        <v>6</v>
      </c>
      <c r="S2" s="14"/>
      <c r="T2" s="15"/>
    </row>
    <row r="3" spans="1:20" ht="15.75" customHeight="1" thickBot="1" x14ac:dyDescent="0.25">
      <c r="A3" s="20"/>
      <c r="B3" s="17"/>
      <c r="C3" s="20"/>
      <c r="D3" s="17"/>
      <c r="E3" s="20"/>
      <c r="F3" s="13"/>
      <c r="G3" s="14"/>
      <c r="H3" s="15"/>
      <c r="I3" s="13"/>
      <c r="J3" s="14"/>
      <c r="K3" s="15"/>
      <c r="L3" s="25"/>
      <c r="M3" s="26"/>
      <c r="N3" s="27"/>
      <c r="O3" s="17"/>
      <c r="P3" s="17"/>
      <c r="Q3" s="17"/>
      <c r="R3" s="28" t="s">
        <v>56</v>
      </c>
      <c r="S3" s="28" t="s">
        <v>14</v>
      </c>
      <c r="T3" s="16" t="s">
        <v>15</v>
      </c>
    </row>
    <row r="4" spans="1:20" ht="28.5" customHeight="1" thickBot="1" x14ac:dyDescent="0.25">
      <c r="A4" s="21"/>
      <c r="B4" s="18"/>
      <c r="C4" s="21"/>
      <c r="D4" s="18"/>
      <c r="E4" s="21"/>
      <c r="F4" s="3" t="s">
        <v>16</v>
      </c>
      <c r="G4" s="3" t="s">
        <v>17</v>
      </c>
      <c r="H4" s="3" t="s">
        <v>15</v>
      </c>
      <c r="I4" s="3" t="s">
        <v>16</v>
      </c>
      <c r="J4" s="3" t="s">
        <v>17</v>
      </c>
      <c r="K4" s="3" t="s">
        <v>15</v>
      </c>
      <c r="L4" s="3" t="s">
        <v>16</v>
      </c>
      <c r="M4" s="3" t="s">
        <v>17</v>
      </c>
      <c r="N4" s="3" t="s">
        <v>15</v>
      </c>
      <c r="O4" s="18"/>
      <c r="P4" s="18"/>
      <c r="Q4" s="18"/>
      <c r="R4" s="29"/>
      <c r="S4" s="29"/>
      <c r="T4" s="18"/>
    </row>
    <row r="5" spans="1:20" ht="24.75" customHeight="1" thickBot="1" x14ac:dyDescent="0.25">
      <c r="A5" s="38">
        <v>1</v>
      </c>
      <c r="B5" s="38" t="s">
        <v>43</v>
      </c>
      <c r="C5" s="38">
        <v>25</v>
      </c>
      <c r="D5" s="33" t="s">
        <v>18</v>
      </c>
      <c r="E5" s="5">
        <v>1</v>
      </c>
      <c r="F5" s="6">
        <v>46</v>
      </c>
      <c r="G5" s="6">
        <v>650</v>
      </c>
      <c r="H5" s="6">
        <f>F5*G5</f>
        <v>29900</v>
      </c>
      <c r="I5" s="6" t="s">
        <v>19</v>
      </c>
      <c r="J5" s="6" t="s">
        <v>19</v>
      </c>
      <c r="K5" s="6">
        <v>0</v>
      </c>
      <c r="L5" s="6" t="s">
        <v>20</v>
      </c>
      <c r="M5" s="6" t="s">
        <v>20</v>
      </c>
      <c r="N5" s="6">
        <v>0</v>
      </c>
      <c r="O5" s="6">
        <v>5000</v>
      </c>
      <c r="P5" s="6">
        <f>H5+K5+N5+O5</f>
        <v>34900</v>
      </c>
      <c r="Q5" s="35" t="s">
        <v>21</v>
      </c>
      <c r="R5" s="6">
        <v>0</v>
      </c>
      <c r="S5" s="6">
        <f>T5-R5</f>
        <v>1396</v>
      </c>
      <c r="T5" s="7">
        <f>P5/25</f>
        <v>1396</v>
      </c>
    </row>
    <row r="6" spans="1:20" ht="21.75" customHeight="1" thickBot="1" x14ac:dyDescent="0.25">
      <c r="A6" s="39"/>
      <c r="B6" s="39"/>
      <c r="C6" s="39"/>
      <c r="D6" s="34"/>
      <c r="E6" s="4">
        <v>2</v>
      </c>
      <c r="F6" s="6">
        <v>46</v>
      </c>
      <c r="G6" s="6">
        <v>500</v>
      </c>
      <c r="H6" s="6">
        <f>F6*G6</f>
        <v>23000</v>
      </c>
      <c r="I6" s="6" t="s">
        <v>19</v>
      </c>
      <c r="J6" s="6" t="s">
        <v>19</v>
      </c>
      <c r="K6" s="6">
        <v>0</v>
      </c>
      <c r="L6" s="6" t="s">
        <v>20</v>
      </c>
      <c r="M6" s="6" t="s">
        <v>20</v>
      </c>
      <c r="N6" s="6">
        <v>0</v>
      </c>
      <c r="O6" s="6">
        <v>5000</v>
      </c>
      <c r="P6" s="6">
        <f t="shared" ref="P6:P56" si="0">H6+K6+N6+O6</f>
        <v>28000</v>
      </c>
      <c r="Q6" s="36"/>
      <c r="R6" s="6">
        <v>0</v>
      </c>
      <c r="S6" s="6">
        <f>T6-R6</f>
        <v>1120</v>
      </c>
      <c r="T6" s="7">
        <f t="shared" ref="T6:T18" si="1">P6/25</f>
        <v>1120</v>
      </c>
    </row>
    <row r="7" spans="1:20" ht="29.25" customHeight="1" thickBot="1" x14ac:dyDescent="0.25">
      <c r="A7" s="38">
        <v>2</v>
      </c>
      <c r="B7" s="38" t="s">
        <v>22</v>
      </c>
      <c r="C7" s="38">
        <v>25</v>
      </c>
      <c r="D7" s="33" t="s">
        <v>23</v>
      </c>
      <c r="E7" s="5">
        <v>1</v>
      </c>
      <c r="F7" s="6">
        <v>46</v>
      </c>
      <c r="G7" s="6">
        <v>650</v>
      </c>
      <c r="H7" s="6">
        <f>F7*G7</f>
        <v>29900</v>
      </c>
      <c r="I7" s="6" t="s">
        <v>19</v>
      </c>
      <c r="J7" s="6" t="s">
        <v>19</v>
      </c>
      <c r="K7" s="6">
        <v>0</v>
      </c>
      <c r="L7" s="6" t="s">
        <v>20</v>
      </c>
      <c r="M7" s="6" t="s">
        <v>20</v>
      </c>
      <c r="N7" s="6">
        <v>0</v>
      </c>
      <c r="O7" s="6">
        <v>5000</v>
      </c>
      <c r="P7" s="6">
        <f t="shared" si="0"/>
        <v>34900</v>
      </c>
      <c r="Q7" s="36"/>
      <c r="R7" s="6">
        <v>0</v>
      </c>
      <c r="S7" s="6">
        <f t="shared" ref="S7:S14" si="2">T7-R7</f>
        <v>1396</v>
      </c>
      <c r="T7" s="7">
        <f t="shared" si="1"/>
        <v>1396</v>
      </c>
    </row>
    <row r="8" spans="1:20" ht="26.25" customHeight="1" thickBot="1" x14ac:dyDescent="0.25">
      <c r="A8" s="39"/>
      <c r="B8" s="39"/>
      <c r="C8" s="39"/>
      <c r="D8" s="34"/>
      <c r="E8" s="5">
        <v>2</v>
      </c>
      <c r="F8" s="6">
        <v>46</v>
      </c>
      <c r="G8" s="6">
        <v>500</v>
      </c>
      <c r="H8" s="6">
        <f t="shared" ref="H8:H56" si="3">F8*G8</f>
        <v>23000</v>
      </c>
      <c r="I8" s="6" t="s">
        <v>19</v>
      </c>
      <c r="J8" s="6" t="s">
        <v>19</v>
      </c>
      <c r="K8" s="6">
        <v>0</v>
      </c>
      <c r="L8" s="6" t="s">
        <v>20</v>
      </c>
      <c r="M8" s="6" t="s">
        <v>20</v>
      </c>
      <c r="N8" s="6">
        <v>0</v>
      </c>
      <c r="O8" s="6">
        <v>5000</v>
      </c>
      <c r="P8" s="6">
        <f t="shared" si="0"/>
        <v>28000</v>
      </c>
      <c r="Q8" s="36"/>
      <c r="R8" s="6">
        <v>0</v>
      </c>
      <c r="S8" s="6">
        <f t="shared" si="2"/>
        <v>1120</v>
      </c>
      <c r="T8" s="7">
        <f t="shared" si="1"/>
        <v>1120</v>
      </c>
    </row>
    <row r="9" spans="1:20" ht="24.75" customHeight="1" thickBot="1" x14ac:dyDescent="0.25">
      <c r="A9" s="38">
        <v>3</v>
      </c>
      <c r="B9" s="38" t="s">
        <v>24</v>
      </c>
      <c r="C9" s="38">
        <v>25</v>
      </c>
      <c r="D9" s="33" t="s">
        <v>23</v>
      </c>
      <c r="E9" s="5">
        <v>1</v>
      </c>
      <c r="F9" s="6">
        <v>46</v>
      </c>
      <c r="G9" s="6">
        <v>650</v>
      </c>
      <c r="H9" s="6">
        <f t="shared" si="3"/>
        <v>29900</v>
      </c>
      <c r="I9" s="6" t="s">
        <v>19</v>
      </c>
      <c r="J9" s="6" t="s">
        <v>19</v>
      </c>
      <c r="K9" s="6">
        <v>0</v>
      </c>
      <c r="L9" s="6" t="s">
        <v>20</v>
      </c>
      <c r="M9" s="6" t="s">
        <v>20</v>
      </c>
      <c r="N9" s="6">
        <v>0</v>
      </c>
      <c r="O9" s="6">
        <v>5000</v>
      </c>
      <c r="P9" s="6">
        <f t="shared" si="0"/>
        <v>34900</v>
      </c>
      <c r="Q9" s="36"/>
      <c r="R9" s="6">
        <v>0</v>
      </c>
      <c r="S9" s="6">
        <f t="shared" si="2"/>
        <v>1396</v>
      </c>
      <c r="T9" s="7">
        <f t="shared" si="1"/>
        <v>1396</v>
      </c>
    </row>
    <row r="10" spans="1:20" ht="26.25" customHeight="1" thickBot="1" x14ac:dyDescent="0.25">
      <c r="A10" s="39"/>
      <c r="B10" s="39"/>
      <c r="C10" s="39"/>
      <c r="D10" s="34"/>
      <c r="E10" s="5">
        <v>2</v>
      </c>
      <c r="F10" s="6">
        <v>46</v>
      </c>
      <c r="G10" s="6">
        <v>500</v>
      </c>
      <c r="H10" s="6">
        <f t="shared" si="3"/>
        <v>23000</v>
      </c>
      <c r="I10" s="6" t="s">
        <v>19</v>
      </c>
      <c r="J10" s="6" t="s">
        <v>19</v>
      </c>
      <c r="K10" s="6">
        <v>0</v>
      </c>
      <c r="L10" s="6" t="s">
        <v>20</v>
      </c>
      <c r="M10" s="6" t="s">
        <v>20</v>
      </c>
      <c r="N10" s="6">
        <v>0</v>
      </c>
      <c r="O10" s="6">
        <v>5000</v>
      </c>
      <c r="P10" s="6">
        <f t="shared" si="0"/>
        <v>28000</v>
      </c>
      <c r="Q10" s="36"/>
      <c r="R10" s="6">
        <v>0</v>
      </c>
      <c r="S10" s="6">
        <f t="shared" si="2"/>
        <v>1120</v>
      </c>
      <c r="T10" s="7">
        <f t="shared" si="1"/>
        <v>1120</v>
      </c>
    </row>
    <row r="11" spans="1:20" ht="21" customHeight="1" thickBot="1" x14ac:dyDescent="0.25">
      <c r="A11" s="38">
        <v>4</v>
      </c>
      <c r="B11" s="38" t="s">
        <v>25</v>
      </c>
      <c r="C11" s="38">
        <v>25</v>
      </c>
      <c r="D11" s="6" t="s">
        <v>23</v>
      </c>
      <c r="E11" s="5">
        <v>1</v>
      </c>
      <c r="F11" s="6">
        <v>60</v>
      </c>
      <c r="G11" s="6">
        <v>650</v>
      </c>
      <c r="H11" s="6">
        <f t="shared" si="3"/>
        <v>39000</v>
      </c>
      <c r="I11" s="6">
        <v>4</v>
      </c>
      <c r="J11" s="6">
        <v>400</v>
      </c>
      <c r="K11" s="6">
        <f>I11*J11</f>
        <v>1600</v>
      </c>
      <c r="L11" s="6" t="s">
        <v>20</v>
      </c>
      <c r="M11" s="6" t="s">
        <v>20</v>
      </c>
      <c r="N11" s="6">
        <v>0</v>
      </c>
      <c r="O11" s="6">
        <v>6000</v>
      </c>
      <c r="P11" s="6">
        <f t="shared" si="0"/>
        <v>46600</v>
      </c>
      <c r="Q11" s="36"/>
      <c r="R11" s="6">
        <v>0</v>
      </c>
      <c r="S11" s="6">
        <f t="shared" si="2"/>
        <v>1864</v>
      </c>
      <c r="T11" s="7">
        <f t="shared" si="1"/>
        <v>1864</v>
      </c>
    </row>
    <row r="12" spans="1:20" ht="23.25" customHeight="1" thickBot="1" x14ac:dyDescent="0.25">
      <c r="A12" s="39"/>
      <c r="B12" s="39"/>
      <c r="C12" s="39"/>
      <c r="D12" s="6" t="s">
        <v>26</v>
      </c>
      <c r="E12" s="5">
        <v>2</v>
      </c>
      <c r="F12" s="6">
        <v>60</v>
      </c>
      <c r="G12" s="6">
        <v>900</v>
      </c>
      <c r="H12" s="6">
        <f t="shared" si="3"/>
        <v>54000</v>
      </c>
      <c r="I12" s="6">
        <v>4</v>
      </c>
      <c r="J12" s="6">
        <v>500</v>
      </c>
      <c r="K12" s="6">
        <f t="shared" ref="K12:K56" si="4">I12*J12</f>
        <v>2000</v>
      </c>
      <c r="L12" s="6" t="s">
        <v>20</v>
      </c>
      <c r="M12" s="6" t="s">
        <v>20</v>
      </c>
      <c r="N12" s="6">
        <v>0</v>
      </c>
      <c r="O12" s="6">
        <v>6000</v>
      </c>
      <c r="P12" s="6">
        <f t="shared" si="0"/>
        <v>62000</v>
      </c>
      <c r="Q12" s="36"/>
      <c r="R12" s="6">
        <v>0</v>
      </c>
      <c r="S12" s="6">
        <f t="shared" si="2"/>
        <v>2480</v>
      </c>
      <c r="T12" s="7">
        <f t="shared" si="1"/>
        <v>2480</v>
      </c>
    </row>
    <row r="13" spans="1:20" ht="28.5" customHeight="1" thickBot="1" x14ac:dyDescent="0.25">
      <c r="A13" s="38">
        <v>5</v>
      </c>
      <c r="B13" s="38" t="s">
        <v>27</v>
      </c>
      <c r="C13" s="38">
        <v>25</v>
      </c>
      <c r="D13" s="6" t="s">
        <v>23</v>
      </c>
      <c r="E13" s="5">
        <v>1</v>
      </c>
      <c r="F13" s="6">
        <v>80</v>
      </c>
      <c r="G13" s="6">
        <v>650</v>
      </c>
      <c r="H13" s="6">
        <f t="shared" si="3"/>
        <v>52000</v>
      </c>
      <c r="I13" s="6">
        <v>4</v>
      </c>
      <c r="J13" s="6">
        <v>400</v>
      </c>
      <c r="K13" s="6">
        <f t="shared" si="4"/>
        <v>1600</v>
      </c>
      <c r="L13" s="6" t="s">
        <v>20</v>
      </c>
      <c r="M13" s="6" t="s">
        <v>20</v>
      </c>
      <c r="N13" s="6">
        <v>0</v>
      </c>
      <c r="O13" s="6">
        <v>7000</v>
      </c>
      <c r="P13" s="6">
        <f t="shared" si="0"/>
        <v>60600</v>
      </c>
      <c r="Q13" s="36"/>
      <c r="R13" s="6">
        <v>0</v>
      </c>
      <c r="S13" s="6">
        <f t="shared" si="2"/>
        <v>2424</v>
      </c>
      <c r="T13" s="7">
        <f t="shared" si="1"/>
        <v>2424</v>
      </c>
    </row>
    <row r="14" spans="1:20" ht="22.5" customHeight="1" thickBot="1" x14ac:dyDescent="0.25">
      <c r="A14" s="39"/>
      <c r="B14" s="39"/>
      <c r="C14" s="39"/>
      <c r="D14" s="6" t="s">
        <v>26</v>
      </c>
      <c r="E14" s="5">
        <v>2</v>
      </c>
      <c r="F14" s="6">
        <v>80</v>
      </c>
      <c r="G14" s="6">
        <v>900</v>
      </c>
      <c r="H14" s="6">
        <f t="shared" si="3"/>
        <v>72000</v>
      </c>
      <c r="I14" s="6">
        <v>4</v>
      </c>
      <c r="J14" s="6">
        <v>500</v>
      </c>
      <c r="K14" s="6">
        <f t="shared" si="4"/>
        <v>2000</v>
      </c>
      <c r="L14" s="6" t="s">
        <v>20</v>
      </c>
      <c r="M14" s="6" t="s">
        <v>20</v>
      </c>
      <c r="N14" s="6">
        <v>0</v>
      </c>
      <c r="O14" s="6">
        <v>7000</v>
      </c>
      <c r="P14" s="6">
        <f t="shared" si="0"/>
        <v>81000</v>
      </c>
      <c r="Q14" s="37"/>
      <c r="R14" s="6">
        <v>0</v>
      </c>
      <c r="S14" s="6">
        <f t="shared" si="2"/>
        <v>3240</v>
      </c>
      <c r="T14" s="7">
        <f t="shared" si="1"/>
        <v>3240</v>
      </c>
    </row>
    <row r="15" spans="1:20" ht="24" customHeight="1" thickBot="1" x14ac:dyDescent="0.25">
      <c r="A15" s="38">
        <v>6</v>
      </c>
      <c r="B15" s="38" t="s">
        <v>28</v>
      </c>
      <c r="C15" s="38">
        <v>25</v>
      </c>
      <c r="D15" s="33" t="s">
        <v>26</v>
      </c>
      <c r="E15" s="5">
        <v>1</v>
      </c>
      <c r="F15" s="6">
        <v>80</v>
      </c>
      <c r="G15" s="6">
        <v>1100</v>
      </c>
      <c r="H15" s="6">
        <f t="shared" si="3"/>
        <v>88000</v>
      </c>
      <c r="I15" s="6">
        <v>4</v>
      </c>
      <c r="J15" s="6">
        <v>600</v>
      </c>
      <c r="K15" s="6">
        <f t="shared" si="4"/>
        <v>2400</v>
      </c>
      <c r="L15" s="6">
        <v>10</v>
      </c>
      <c r="M15" s="6">
        <v>1500</v>
      </c>
      <c r="N15" s="6">
        <f>L15*M15</f>
        <v>15000</v>
      </c>
      <c r="O15" s="6">
        <v>32600</v>
      </c>
      <c r="P15" s="6">
        <f t="shared" si="0"/>
        <v>138000</v>
      </c>
      <c r="Q15" s="35" t="s">
        <v>29</v>
      </c>
      <c r="R15" s="6">
        <v>4000</v>
      </c>
      <c r="S15" s="6">
        <f>P15/25-R15</f>
        <v>1520</v>
      </c>
      <c r="T15" s="7">
        <f t="shared" si="1"/>
        <v>5520</v>
      </c>
    </row>
    <row r="16" spans="1:20" ht="24" customHeight="1" thickBot="1" x14ac:dyDescent="0.25">
      <c r="A16" s="39"/>
      <c r="B16" s="39"/>
      <c r="C16" s="39"/>
      <c r="D16" s="34"/>
      <c r="E16" s="5">
        <v>2</v>
      </c>
      <c r="F16" s="6">
        <v>80</v>
      </c>
      <c r="G16" s="6">
        <v>900</v>
      </c>
      <c r="H16" s="6">
        <f t="shared" si="3"/>
        <v>72000</v>
      </c>
      <c r="I16" s="6">
        <v>4</v>
      </c>
      <c r="J16" s="6">
        <v>500</v>
      </c>
      <c r="K16" s="6">
        <f t="shared" si="4"/>
        <v>2000</v>
      </c>
      <c r="L16" s="6">
        <v>10</v>
      </c>
      <c r="M16" s="6">
        <v>1400</v>
      </c>
      <c r="N16" s="6">
        <f t="shared" ref="N16:N56" si="5">L16*M16</f>
        <v>14000</v>
      </c>
      <c r="O16" s="6">
        <v>35480</v>
      </c>
      <c r="P16" s="6">
        <f t="shared" si="0"/>
        <v>123480</v>
      </c>
      <c r="Q16" s="36"/>
      <c r="R16" s="6">
        <v>4000</v>
      </c>
      <c r="S16" s="6">
        <f t="shared" ref="S16:S18" si="6">P16/25-R16</f>
        <v>939.19999999999982</v>
      </c>
      <c r="T16" s="7">
        <f t="shared" si="1"/>
        <v>4939.2</v>
      </c>
    </row>
    <row r="17" spans="1:20" ht="22.5" customHeight="1" thickBot="1" x14ac:dyDescent="0.25">
      <c r="A17" s="38">
        <v>7</v>
      </c>
      <c r="B17" s="38" t="s">
        <v>30</v>
      </c>
      <c r="C17" s="38">
        <v>25</v>
      </c>
      <c r="D17" s="33" t="s">
        <v>31</v>
      </c>
      <c r="E17" s="5">
        <v>1</v>
      </c>
      <c r="F17" s="6">
        <v>50</v>
      </c>
      <c r="G17" s="6">
        <v>2000</v>
      </c>
      <c r="H17" s="6">
        <f t="shared" si="3"/>
        <v>100000</v>
      </c>
      <c r="I17" s="6">
        <v>4</v>
      </c>
      <c r="J17" s="6">
        <v>700</v>
      </c>
      <c r="K17" s="6">
        <f t="shared" si="4"/>
        <v>2800</v>
      </c>
      <c r="L17" s="6">
        <v>10</v>
      </c>
      <c r="M17" s="6">
        <v>1600</v>
      </c>
      <c r="N17" s="6">
        <f t="shared" si="5"/>
        <v>16000</v>
      </c>
      <c r="O17" s="6">
        <v>37700</v>
      </c>
      <c r="P17" s="6">
        <f t="shared" si="0"/>
        <v>156500</v>
      </c>
      <c r="Q17" s="36"/>
      <c r="R17" s="6">
        <v>5000</v>
      </c>
      <c r="S17" s="6">
        <f t="shared" si="6"/>
        <v>1260</v>
      </c>
      <c r="T17" s="7">
        <f t="shared" si="1"/>
        <v>6260</v>
      </c>
    </row>
    <row r="18" spans="1:20" ht="21" customHeight="1" thickBot="1" x14ac:dyDescent="0.25">
      <c r="A18" s="39"/>
      <c r="B18" s="39"/>
      <c r="C18" s="39"/>
      <c r="D18" s="34"/>
      <c r="E18" s="5">
        <v>2</v>
      </c>
      <c r="F18" s="6">
        <v>50</v>
      </c>
      <c r="G18" s="6">
        <v>1500</v>
      </c>
      <c r="H18" s="6">
        <f t="shared" si="3"/>
        <v>75000</v>
      </c>
      <c r="I18" s="6">
        <v>4</v>
      </c>
      <c r="J18" s="6">
        <v>600</v>
      </c>
      <c r="K18" s="6">
        <f t="shared" si="4"/>
        <v>2400</v>
      </c>
      <c r="L18" s="6">
        <v>10</v>
      </c>
      <c r="M18" s="6">
        <v>1500</v>
      </c>
      <c r="N18" s="6">
        <f t="shared" si="5"/>
        <v>15000</v>
      </c>
      <c r="O18" s="6">
        <v>40480</v>
      </c>
      <c r="P18" s="6">
        <f t="shared" si="0"/>
        <v>132880</v>
      </c>
      <c r="Q18" s="37"/>
      <c r="R18" s="6">
        <v>5000</v>
      </c>
      <c r="S18" s="6">
        <f t="shared" si="6"/>
        <v>315.19999999999982</v>
      </c>
      <c r="T18" s="7">
        <f t="shared" si="1"/>
        <v>5315.2</v>
      </c>
    </row>
    <row r="19" spans="1:20" ht="30" customHeight="1" thickBot="1" x14ac:dyDescent="0.25">
      <c r="A19" s="38">
        <v>8</v>
      </c>
      <c r="B19" s="38" t="s">
        <v>42</v>
      </c>
      <c r="C19" s="38">
        <v>25</v>
      </c>
      <c r="D19" s="33" t="s">
        <v>23</v>
      </c>
      <c r="E19" s="5">
        <v>1</v>
      </c>
      <c r="F19" s="6">
        <v>48</v>
      </c>
      <c r="G19" s="6">
        <v>650</v>
      </c>
      <c r="H19" s="6">
        <f t="shared" si="3"/>
        <v>31200</v>
      </c>
      <c r="I19" s="6" t="s">
        <v>19</v>
      </c>
      <c r="J19" s="6" t="s">
        <v>19</v>
      </c>
      <c r="K19" s="6">
        <v>0</v>
      </c>
      <c r="L19" s="6" t="s">
        <v>20</v>
      </c>
      <c r="M19" s="6" t="s">
        <v>20</v>
      </c>
      <c r="N19" s="6">
        <v>0</v>
      </c>
      <c r="O19" s="6">
        <v>5000</v>
      </c>
      <c r="P19" s="6">
        <f t="shared" si="0"/>
        <v>36200</v>
      </c>
      <c r="Q19" s="35" t="s">
        <v>21</v>
      </c>
      <c r="R19" s="6">
        <v>0</v>
      </c>
      <c r="S19" s="6">
        <v>600</v>
      </c>
      <c r="T19" s="7">
        <f t="shared" ref="T19:T42" si="7">P19/25</f>
        <v>1448</v>
      </c>
    </row>
    <row r="20" spans="1:20" ht="24" customHeight="1" thickBot="1" x14ac:dyDescent="0.25">
      <c r="A20" s="39"/>
      <c r="B20" s="39"/>
      <c r="C20" s="39"/>
      <c r="D20" s="34"/>
      <c r="E20" s="5">
        <v>2</v>
      </c>
      <c r="F20" s="6">
        <v>48</v>
      </c>
      <c r="G20" s="6">
        <v>500</v>
      </c>
      <c r="H20" s="6">
        <f t="shared" si="3"/>
        <v>24000</v>
      </c>
      <c r="I20" s="6" t="s">
        <v>19</v>
      </c>
      <c r="J20" s="6" t="s">
        <v>19</v>
      </c>
      <c r="K20" s="6">
        <v>0</v>
      </c>
      <c r="L20" s="6" t="s">
        <v>20</v>
      </c>
      <c r="M20" s="6" t="s">
        <v>20</v>
      </c>
      <c r="N20" s="6">
        <v>0</v>
      </c>
      <c r="O20" s="6">
        <v>5000</v>
      </c>
      <c r="P20" s="6">
        <f t="shared" si="0"/>
        <v>29000</v>
      </c>
      <c r="Q20" s="36"/>
      <c r="R20" s="6">
        <v>0</v>
      </c>
      <c r="S20" s="6">
        <v>420</v>
      </c>
      <c r="T20" s="7">
        <f>P20/25</f>
        <v>1160</v>
      </c>
    </row>
    <row r="21" spans="1:20" ht="26.25" customHeight="1" thickBot="1" x14ac:dyDescent="0.25">
      <c r="A21" s="38">
        <v>9</v>
      </c>
      <c r="B21" s="38" t="s">
        <v>44</v>
      </c>
      <c r="C21" s="38">
        <v>25</v>
      </c>
      <c r="D21" s="6" t="s">
        <v>23</v>
      </c>
      <c r="E21" s="5">
        <v>1</v>
      </c>
      <c r="F21" s="6">
        <v>44</v>
      </c>
      <c r="G21" s="6">
        <v>650</v>
      </c>
      <c r="H21" s="6">
        <f t="shared" si="3"/>
        <v>28600</v>
      </c>
      <c r="I21" s="6" t="s">
        <v>19</v>
      </c>
      <c r="J21" s="6" t="s">
        <v>19</v>
      </c>
      <c r="K21" s="6">
        <v>0</v>
      </c>
      <c r="L21" s="6" t="s">
        <v>20</v>
      </c>
      <c r="M21" s="6" t="s">
        <v>20</v>
      </c>
      <c r="N21" s="6">
        <v>0</v>
      </c>
      <c r="O21" s="6">
        <v>5000</v>
      </c>
      <c r="P21" s="6">
        <f t="shared" si="0"/>
        <v>33600</v>
      </c>
      <c r="Q21" s="36"/>
      <c r="R21" s="6">
        <v>0</v>
      </c>
      <c r="S21" s="6">
        <v>480</v>
      </c>
      <c r="T21" s="7">
        <f t="shared" si="7"/>
        <v>1344</v>
      </c>
    </row>
    <row r="22" spans="1:20" ht="23.25" customHeight="1" thickBot="1" x14ac:dyDescent="0.25">
      <c r="A22" s="39"/>
      <c r="B22" s="39"/>
      <c r="C22" s="39"/>
      <c r="D22" s="6" t="s">
        <v>26</v>
      </c>
      <c r="E22" s="5">
        <v>2</v>
      </c>
      <c r="F22" s="6">
        <v>44</v>
      </c>
      <c r="G22" s="6">
        <v>900</v>
      </c>
      <c r="H22" s="6">
        <f t="shared" si="3"/>
        <v>39600</v>
      </c>
      <c r="I22" s="6" t="s">
        <v>19</v>
      </c>
      <c r="J22" s="6" t="s">
        <v>19</v>
      </c>
      <c r="K22" s="6">
        <v>0</v>
      </c>
      <c r="L22" s="6" t="s">
        <v>20</v>
      </c>
      <c r="M22" s="6" t="s">
        <v>20</v>
      </c>
      <c r="N22" s="6">
        <v>0</v>
      </c>
      <c r="O22" s="6">
        <v>5000</v>
      </c>
      <c r="P22" s="6">
        <f t="shared" si="0"/>
        <v>44600</v>
      </c>
      <c r="Q22" s="36"/>
      <c r="R22" s="6">
        <v>0</v>
      </c>
      <c r="S22" s="6">
        <v>660</v>
      </c>
      <c r="T22" s="7">
        <f t="shared" si="7"/>
        <v>1784</v>
      </c>
    </row>
    <row r="23" spans="1:20" ht="24.75" customHeight="1" thickBot="1" x14ac:dyDescent="0.25">
      <c r="A23" s="38">
        <v>10</v>
      </c>
      <c r="B23" s="38" t="s">
        <v>32</v>
      </c>
      <c r="C23" s="38">
        <v>25</v>
      </c>
      <c r="D23" s="6" t="s">
        <v>23</v>
      </c>
      <c r="E23" s="5">
        <v>1</v>
      </c>
      <c r="F23" s="6">
        <v>46</v>
      </c>
      <c r="G23" s="6">
        <v>650</v>
      </c>
      <c r="H23" s="6">
        <f t="shared" si="3"/>
        <v>29900</v>
      </c>
      <c r="I23" s="6">
        <v>6</v>
      </c>
      <c r="J23" s="6">
        <v>600</v>
      </c>
      <c r="K23" s="6">
        <f t="shared" si="4"/>
        <v>3600</v>
      </c>
      <c r="L23" s="6">
        <v>20</v>
      </c>
      <c r="M23" s="6">
        <v>600</v>
      </c>
      <c r="N23" s="6">
        <f t="shared" si="5"/>
        <v>12000</v>
      </c>
      <c r="O23" s="6">
        <v>10000</v>
      </c>
      <c r="P23" s="6">
        <f t="shared" si="0"/>
        <v>55500</v>
      </c>
      <c r="Q23" s="36"/>
      <c r="R23" s="6">
        <v>1000</v>
      </c>
      <c r="S23" s="6">
        <f>P23/25-R23</f>
        <v>1220</v>
      </c>
      <c r="T23" s="7">
        <f t="shared" si="7"/>
        <v>2220</v>
      </c>
    </row>
    <row r="24" spans="1:20" ht="23.25" customHeight="1" thickBot="1" x14ac:dyDescent="0.25">
      <c r="A24" s="39"/>
      <c r="B24" s="39"/>
      <c r="C24" s="39"/>
      <c r="D24" s="6" t="s">
        <v>26</v>
      </c>
      <c r="E24" s="5">
        <v>2</v>
      </c>
      <c r="F24" s="6">
        <v>46</v>
      </c>
      <c r="G24" s="6">
        <v>900</v>
      </c>
      <c r="H24" s="6">
        <f t="shared" si="3"/>
        <v>41400</v>
      </c>
      <c r="I24" s="6">
        <v>6</v>
      </c>
      <c r="J24" s="6">
        <v>700</v>
      </c>
      <c r="K24" s="6">
        <f t="shared" si="4"/>
        <v>4200</v>
      </c>
      <c r="L24" s="6">
        <v>20</v>
      </c>
      <c r="M24" s="6">
        <v>700</v>
      </c>
      <c r="N24" s="6">
        <f t="shared" si="5"/>
        <v>14000</v>
      </c>
      <c r="O24" s="6">
        <v>10000</v>
      </c>
      <c r="P24" s="6">
        <f t="shared" si="0"/>
        <v>69600</v>
      </c>
      <c r="Q24" s="37"/>
      <c r="R24" s="6">
        <v>1000</v>
      </c>
      <c r="S24" s="6">
        <f>P24/25-R24</f>
        <v>1784</v>
      </c>
      <c r="T24" s="7">
        <f t="shared" si="7"/>
        <v>2784</v>
      </c>
    </row>
    <row r="25" spans="1:20" ht="24.75" customHeight="1" thickBot="1" x14ac:dyDescent="0.25">
      <c r="A25" s="38">
        <v>11</v>
      </c>
      <c r="B25" s="38" t="s">
        <v>33</v>
      </c>
      <c r="C25" s="38">
        <v>25</v>
      </c>
      <c r="D25" s="33" t="s">
        <v>26</v>
      </c>
      <c r="E25" s="5">
        <v>1</v>
      </c>
      <c r="F25" s="6">
        <v>48</v>
      </c>
      <c r="G25" s="6">
        <v>1100</v>
      </c>
      <c r="H25" s="6">
        <f t="shared" si="3"/>
        <v>52800</v>
      </c>
      <c r="I25" s="6" t="s">
        <v>19</v>
      </c>
      <c r="J25" s="6" t="s">
        <v>19</v>
      </c>
      <c r="K25" s="6">
        <v>0</v>
      </c>
      <c r="L25" s="6" t="s">
        <v>20</v>
      </c>
      <c r="M25" s="6" t="s">
        <v>20</v>
      </c>
      <c r="N25" s="6">
        <v>0</v>
      </c>
      <c r="O25" s="6">
        <v>10000</v>
      </c>
      <c r="P25" s="6">
        <f t="shared" si="0"/>
        <v>62800</v>
      </c>
      <c r="Q25" s="33" t="s">
        <v>34</v>
      </c>
      <c r="R25" s="6">
        <v>0</v>
      </c>
      <c r="S25" s="6">
        <v>1000</v>
      </c>
      <c r="T25" s="7">
        <f t="shared" si="7"/>
        <v>2512</v>
      </c>
    </row>
    <row r="26" spans="1:20" ht="23.25" customHeight="1" thickBot="1" x14ac:dyDescent="0.25">
      <c r="A26" s="39"/>
      <c r="B26" s="39"/>
      <c r="C26" s="39"/>
      <c r="D26" s="34"/>
      <c r="E26" s="5">
        <v>2</v>
      </c>
      <c r="F26" s="6">
        <v>48</v>
      </c>
      <c r="G26" s="6">
        <v>900</v>
      </c>
      <c r="H26" s="6">
        <f t="shared" si="3"/>
        <v>43200</v>
      </c>
      <c r="I26" s="6" t="s">
        <v>19</v>
      </c>
      <c r="J26" s="6" t="s">
        <v>19</v>
      </c>
      <c r="K26" s="6">
        <v>0</v>
      </c>
      <c r="L26" s="6" t="s">
        <v>20</v>
      </c>
      <c r="M26" s="6" t="s">
        <v>20</v>
      </c>
      <c r="N26" s="6">
        <v>0</v>
      </c>
      <c r="O26" s="6">
        <v>10000</v>
      </c>
      <c r="P26" s="6">
        <f t="shared" si="0"/>
        <v>53200</v>
      </c>
      <c r="Q26" s="34"/>
      <c r="R26" s="6">
        <v>0</v>
      </c>
      <c r="S26" s="6">
        <v>860</v>
      </c>
      <c r="T26" s="7">
        <f t="shared" si="7"/>
        <v>2128</v>
      </c>
    </row>
    <row r="27" spans="1:20" ht="27" customHeight="1" thickBot="1" x14ac:dyDescent="0.25">
      <c r="A27" s="38">
        <v>12</v>
      </c>
      <c r="B27" s="38" t="s">
        <v>35</v>
      </c>
      <c r="C27" s="38">
        <v>25</v>
      </c>
      <c r="D27" s="33" t="s">
        <v>26</v>
      </c>
      <c r="E27" s="5">
        <v>1</v>
      </c>
      <c r="F27" s="6">
        <v>76</v>
      </c>
      <c r="G27" s="6">
        <v>1100</v>
      </c>
      <c r="H27" s="6">
        <f t="shared" si="3"/>
        <v>83600</v>
      </c>
      <c r="I27" s="6">
        <v>4</v>
      </c>
      <c r="J27" s="6">
        <v>600</v>
      </c>
      <c r="K27" s="6">
        <f t="shared" si="4"/>
        <v>2400</v>
      </c>
      <c r="L27" s="6">
        <v>8</v>
      </c>
      <c r="M27" s="6">
        <v>600</v>
      </c>
      <c r="N27" s="6">
        <f t="shared" si="5"/>
        <v>4800</v>
      </c>
      <c r="O27" s="6">
        <v>9000</v>
      </c>
      <c r="P27" s="6">
        <f t="shared" si="0"/>
        <v>99800</v>
      </c>
      <c r="Q27" s="35" t="s">
        <v>36</v>
      </c>
      <c r="R27" s="6">
        <v>0</v>
      </c>
      <c r="S27" s="6">
        <v>1750</v>
      </c>
      <c r="T27" s="7">
        <f t="shared" si="7"/>
        <v>3992</v>
      </c>
    </row>
    <row r="28" spans="1:20" ht="30" customHeight="1" thickBot="1" x14ac:dyDescent="0.25">
      <c r="A28" s="39"/>
      <c r="B28" s="39"/>
      <c r="C28" s="39"/>
      <c r="D28" s="34"/>
      <c r="E28" s="5">
        <v>2</v>
      </c>
      <c r="F28" s="6">
        <v>76</v>
      </c>
      <c r="G28" s="6">
        <v>900</v>
      </c>
      <c r="H28" s="6">
        <f t="shared" si="3"/>
        <v>68400</v>
      </c>
      <c r="I28" s="6">
        <v>4</v>
      </c>
      <c r="J28" s="6">
        <v>500</v>
      </c>
      <c r="K28" s="6">
        <f t="shared" si="4"/>
        <v>2000</v>
      </c>
      <c r="L28" s="6">
        <v>8</v>
      </c>
      <c r="M28" s="6">
        <v>500</v>
      </c>
      <c r="N28" s="6">
        <f t="shared" si="5"/>
        <v>4000</v>
      </c>
      <c r="O28" s="6">
        <v>9000</v>
      </c>
      <c r="P28" s="6">
        <f t="shared" si="0"/>
        <v>83400</v>
      </c>
      <c r="Q28" s="36"/>
      <c r="R28" s="6">
        <v>0</v>
      </c>
      <c r="S28" s="6">
        <v>1500</v>
      </c>
      <c r="T28" s="7">
        <f t="shared" si="7"/>
        <v>3336</v>
      </c>
    </row>
    <row r="29" spans="1:20" ht="30" customHeight="1" thickBot="1" x14ac:dyDescent="0.25">
      <c r="A29" s="38">
        <v>13</v>
      </c>
      <c r="B29" s="38" t="s">
        <v>37</v>
      </c>
      <c r="C29" s="38">
        <v>25</v>
      </c>
      <c r="D29" s="33" t="s">
        <v>26</v>
      </c>
      <c r="E29" s="5">
        <v>1</v>
      </c>
      <c r="F29" s="6">
        <v>80</v>
      </c>
      <c r="G29" s="6">
        <v>1100</v>
      </c>
      <c r="H29" s="6">
        <f t="shared" si="3"/>
        <v>88000</v>
      </c>
      <c r="I29" s="6">
        <v>4</v>
      </c>
      <c r="J29" s="6">
        <v>600</v>
      </c>
      <c r="K29" s="6">
        <f t="shared" si="4"/>
        <v>2400</v>
      </c>
      <c r="L29" s="6">
        <v>20</v>
      </c>
      <c r="M29" s="6">
        <v>600</v>
      </c>
      <c r="N29" s="6">
        <f t="shared" si="5"/>
        <v>12000</v>
      </c>
      <c r="O29" s="6">
        <v>10000</v>
      </c>
      <c r="P29" s="6">
        <f t="shared" si="0"/>
        <v>112400</v>
      </c>
      <c r="Q29" s="36"/>
      <c r="R29" s="6">
        <v>0</v>
      </c>
      <c r="S29" s="6">
        <v>2150</v>
      </c>
      <c r="T29" s="7">
        <f t="shared" si="7"/>
        <v>4496</v>
      </c>
    </row>
    <row r="30" spans="1:20" ht="24" customHeight="1" thickBot="1" x14ac:dyDescent="0.25">
      <c r="A30" s="39"/>
      <c r="B30" s="39"/>
      <c r="C30" s="39"/>
      <c r="D30" s="34"/>
      <c r="E30" s="5">
        <v>2</v>
      </c>
      <c r="F30" s="6">
        <v>80</v>
      </c>
      <c r="G30" s="6">
        <v>900</v>
      </c>
      <c r="H30" s="6">
        <f t="shared" si="3"/>
        <v>72000</v>
      </c>
      <c r="I30" s="6">
        <v>4</v>
      </c>
      <c r="J30" s="6">
        <v>500</v>
      </c>
      <c r="K30" s="6">
        <f t="shared" si="4"/>
        <v>2000</v>
      </c>
      <c r="L30" s="6">
        <v>20</v>
      </c>
      <c r="M30" s="6">
        <v>500</v>
      </c>
      <c r="N30" s="6">
        <f t="shared" si="5"/>
        <v>10000</v>
      </c>
      <c r="O30" s="6">
        <v>10000</v>
      </c>
      <c r="P30" s="6">
        <f t="shared" si="0"/>
        <v>94000</v>
      </c>
      <c r="Q30" s="37"/>
      <c r="R30" s="6">
        <v>0</v>
      </c>
      <c r="S30" s="6">
        <v>1850</v>
      </c>
      <c r="T30" s="7">
        <f t="shared" si="7"/>
        <v>3760</v>
      </c>
    </row>
    <row r="31" spans="1:20" ht="24.75" customHeight="1" thickBot="1" x14ac:dyDescent="0.25">
      <c r="A31" s="38">
        <v>14</v>
      </c>
      <c r="B31" s="38" t="s">
        <v>38</v>
      </c>
      <c r="C31" s="38">
        <v>25</v>
      </c>
      <c r="D31" s="33" t="s">
        <v>26</v>
      </c>
      <c r="E31" s="5">
        <v>1</v>
      </c>
      <c r="F31" s="6">
        <v>64</v>
      </c>
      <c r="G31" s="6">
        <v>1100</v>
      </c>
      <c r="H31" s="6">
        <f t="shared" si="3"/>
        <v>70400</v>
      </c>
      <c r="I31" s="6">
        <v>4</v>
      </c>
      <c r="J31" s="6">
        <v>600</v>
      </c>
      <c r="K31" s="6">
        <f t="shared" si="4"/>
        <v>2400</v>
      </c>
      <c r="L31" s="6">
        <v>20</v>
      </c>
      <c r="M31" s="6">
        <v>600</v>
      </c>
      <c r="N31" s="6">
        <f t="shared" si="5"/>
        <v>12000</v>
      </c>
      <c r="O31" s="6">
        <v>20000</v>
      </c>
      <c r="P31" s="6">
        <f t="shared" si="0"/>
        <v>104800</v>
      </c>
      <c r="Q31" s="35" t="s">
        <v>39</v>
      </c>
      <c r="R31" s="6">
        <v>3500</v>
      </c>
      <c r="S31" s="6">
        <f t="shared" ref="S31:S33" si="8">T31-R31</f>
        <v>692</v>
      </c>
      <c r="T31" s="7">
        <f t="shared" si="7"/>
        <v>4192</v>
      </c>
    </row>
    <row r="32" spans="1:20" ht="22.5" customHeight="1" thickBot="1" x14ac:dyDescent="0.25">
      <c r="A32" s="39"/>
      <c r="B32" s="39"/>
      <c r="C32" s="39"/>
      <c r="D32" s="34"/>
      <c r="E32" s="5">
        <v>2</v>
      </c>
      <c r="F32" s="6">
        <v>64</v>
      </c>
      <c r="G32" s="6">
        <v>900</v>
      </c>
      <c r="H32" s="6">
        <f t="shared" si="3"/>
        <v>57600</v>
      </c>
      <c r="I32" s="6">
        <v>4</v>
      </c>
      <c r="J32" s="6">
        <v>500</v>
      </c>
      <c r="K32" s="6">
        <f t="shared" si="4"/>
        <v>2000</v>
      </c>
      <c r="L32" s="6">
        <v>20</v>
      </c>
      <c r="M32" s="6">
        <v>500</v>
      </c>
      <c r="N32" s="6">
        <f t="shared" si="5"/>
        <v>10000</v>
      </c>
      <c r="O32" s="6">
        <v>20000</v>
      </c>
      <c r="P32" s="6">
        <f t="shared" si="0"/>
        <v>89600</v>
      </c>
      <c r="Q32" s="36"/>
      <c r="R32" s="6">
        <v>3500</v>
      </c>
      <c r="S32" s="6">
        <f t="shared" si="8"/>
        <v>84</v>
      </c>
      <c r="T32" s="7">
        <f t="shared" si="7"/>
        <v>3584</v>
      </c>
    </row>
    <row r="33" spans="1:20" ht="24.75" customHeight="1" thickBot="1" x14ac:dyDescent="0.25">
      <c r="A33" s="38">
        <v>15</v>
      </c>
      <c r="B33" s="38" t="s">
        <v>40</v>
      </c>
      <c r="C33" s="38">
        <v>25</v>
      </c>
      <c r="D33" s="33" t="s">
        <v>31</v>
      </c>
      <c r="E33" s="5">
        <v>1</v>
      </c>
      <c r="F33" s="6">
        <v>48</v>
      </c>
      <c r="G33" s="6">
        <v>2000</v>
      </c>
      <c r="H33" s="6">
        <f t="shared" si="3"/>
        <v>96000</v>
      </c>
      <c r="I33" s="6">
        <v>6</v>
      </c>
      <c r="J33" s="6">
        <v>1000</v>
      </c>
      <c r="K33" s="6">
        <f t="shared" si="4"/>
        <v>6000</v>
      </c>
      <c r="L33" s="6">
        <v>20</v>
      </c>
      <c r="M33" s="6">
        <v>1000</v>
      </c>
      <c r="N33" s="6">
        <f t="shared" si="5"/>
        <v>20000</v>
      </c>
      <c r="O33" s="6">
        <v>40000</v>
      </c>
      <c r="P33" s="6">
        <f t="shared" si="0"/>
        <v>162000</v>
      </c>
      <c r="Q33" s="36"/>
      <c r="R33" s="6">
        <v>5000</v>
      </c>
      <c r="S33" s="6">
        <f t="shared" si="8"/>
        <v>1480</v>
      </c>
      <c r="T33" s="7">
        <f t="shared" si="7"/>
        <v>6480</v>
      </c>
    </row>
    <row r="34" spans="1:20" ht="20.25" customHeight="1" thickBot="1" x14ac:dyDescent="0.25">
      <c r="A34" s="39"/>
      <c r="B34" s="39"/>
      <c r="C34" s="39"/>
      <c r="D34" s="34"/>
      <c r="E34" s="5">
        <v>2</v>
      </c>
      <c r="F34" s="6">
        <v>48</v>
      </c>
      <c r="G34" s="6">
        <v>1500</v>
      </c>
      <c r="H34" s="6">
        <f t="shared" si="3"/>
        <v>72000</v>
      </c>
      <c r="I34" s="6">
        <v>6</v>
      </c>
      <c r="J34" s="6">
        <v>900</v>
      </c>
      <c r="K34" s="6">
        <v>7000</v>
      </c>
      <c r="L34" s="6">
        <v>20</v>
      </c>
      <c r="M34" s="6">
        <v>900</v>
      </c>
      <c r="N34" s="6">
        <f t="shared" si="5"/>
        <v>18000</v>
      </c>
      <c r="O34" s="6">
        <v>40000</v>
      </c>
      <c r="P34" s="6">
        <f t="shared" si="0"/>
        <v>137000</v>
      </c>
      <c r="Q34" s="36"/>
      <c r="R34" s="6">
        <v>5000</v>
      </c>
      <c r="S34" s="6">
        <f t="shared" ref="S34:S36" si="9">T34-R34</f>
        <v>480</v>
      </c>
      <c r="T34" s="7">
        <f t="shared" si="7"/>
        <v>5480</v>
      </c>
    </row>
    <row r="35" spans="1:20" ht="22.5" customHeight="1" thickBot="1" x14ac:dyDescent="0.25">
      <c r="A35" s="38">
        <v>16</v>
      </c>
      <c r="B35" s="38" t="s">
        <v>45</v>
      </c>
      <c r="C35" s="38">
        <v>25</v>
      </c>
      <c r="D35" s="33" t="s">
        <v>26</v>
      </c>
      <c r="E35" s="5">
        <v>1</v>
      </c>
      <c r="F35" s="6">
        <v>94</v>
      </c>
      <c r="G35" s="6">
        <v>1100</v>
      </c>
      <c r="H35" s="6">
        <f t="shared" si="3"/>
        <v>103400</v>
      </c>
      <c r="I35" s="6">
        <v>4</v>
      </c>
      <c r="J35" s="6">
        <v>600</v>
      </c>
      <c r="K35" s="6">
        <f t="shared" si="4"/>
        <v>2400</v>
      </c>
      <c r="L35" s="6">
        <v>20</v>
      </c>
      <c r="M35" s="6">
        <v>600</v>
      </c>
      <c r="N35" s="6">
        <f t="shared" si="5"/>
        <v>12000</v>
      </c>
      <c r="O35" s="6">
        <v>20000</v>
      </c>
      <c r="P35" s="6">
        <f t="shared" si="0"/>
        <v>137800</v>
      </c>
      <c r="Q35" s="36"/>
      <c r="R35" s="6">
        <v>3500</v>
      </c>
      <c r="S35" s="6">
        <f t="shared" si="9"/>
        <v>2012</v>
      </c>
      <c r="T35" s="7">
        <f t="shared" si="7"/>
        <v>5512</v>
      </c>
    </row>
    <row r="36" spans="1:20" ht="26.25" customHeight="1" thickBot="1" x14ac:dyDescent="0.25">
      <c r="A36" s="39"/>
      <c r="B36" s="39"/>
      <c r="C36" s="39"/>
      <c r="D36" s="34"/>
      <c r="E36" s="5">
        <v>2</v>
      </c>
      <c r="F36" s="6">
        <v>94</v>
      </c>
      <c r="G36" s="6">
        <v>900</v>
      </c>
      <c r="H36" s="6">
        <f t="shared" si="3"/>
        <v>84600</v>
      </c>
      <c r="I36" s="6">
        <v>4</v>
      </c>
      <c r="J36" s="6">
        <v>500</v>
      </c>
      <c r="K36" s="6">
        <f t="shared" si="4"/>
        <v>2000</v>
      </c>
      <c r="L36" s="6">
        <v>20</v>
      </c>
      <c r="M36" s="6">
        <v>500</v>
      </c>
      <c r="N36" s="6">
        <f t="shared" si="5"/>
        <v>10000</v>
      </c>
      <c r="O36" s="6">
        <v>20000</v>
      </c>
      <c r="P36" s="6">
        <f t="shared" si="0"/>
        <v>116600</v>
      </c>
      <c r="Q36" s="36"/>
      <c r="R36" s="6">
        <v>3500</v>
      </c>
      <c r="S36" s="6">
        <f t="shared" si="9"/>
        <v>1164</v>
      </c>
      <c r="T36" s="7">
        <f t="shared" si="7"/>
        <v>4664</v>
      </c>
    </row>
    <row r="37" spans="1:20" ht="24.75" customHeight="1" thickBot="1" x14ac:dyDescent="0.25">
      <c r="A37" s="38">
        <v>17</v>
      </c>
      <c r="B37" s="38" t="s">
        <v>57</v>
      </c>
      <c r="C37" s="38">
        <v>25</v>
      </c>
      <c r="D37" s="33" t="s">
        <v>26</v>
      </c>
      <c r="E37" s="5">
        <v>1</v>
      </c>
      <c r="F37" s="6">
        <v>56</v>
      </c>
      <c r="G37" s="6">
        <v>1100</v>
      </c>
      <c r="H37" s="6">
        <f t="shared" si="3"/>
        <v>61600</v>
      </c>
      <c r="I37" s="6">
        <v>8</v>
      </c>
      <c r="J37" s="6">
        <v>600</v>
      </c>
      <c r="K37" s="6">
        <f t="shared" si="4"/>
        <v>4800</v>
      </c>
      <c r="L37" s="6">
        <v>20</v>
      </c>
      <c r="M37" s="6">
        <v>600</v>
      </c>
      <c r="N37" s="6">
        <f t="shared" si="5"/>
        <v>12000</v>
      </c>
      <c r="O37" s="6">
        <v>40000</v>
      </c>
      <c r="P37" s="6">
        <f t="shared" si="0"/>
        <v>118400</v>
      </c>
      <c r="Q37" s="36"/>
      <c r="R37" s="6">
        <v>3000</v>
      </c>
      <c r="S37" s="6">
        <f t="shared" ref="S37:S41" si="10">T37-R37</f>
        <v>1736</v>
      </c>
      <c r="T37" s="7">
        <f t="shared" si="7"/>
        <v>4736</v>
      </c>
    </row>
    <row r="38" spans="1:20" ht="21" customHeight="1" thickBot="1" x14ac:dyDescent="0.25">
      <c r="A38" s="39"/>
      <c r="B38" s="39"/>
      <c r="C38" s="39"/>
      <c r="D38" s="34"/>
      <c r="E38" s="5">
        <v>2</v>
      </c>
      <c r="F38" s="6">
        <v>56</v>
      </c>
      <c r="G38" s="6">
        <v>900</v>
      </c>
      <c r="H38" s="6">
        <f t="shared" si="3"/>
        <v>50400</v>
      </c>
      <c r="I38" s="6">
        <v>8</v>
      </c>
      <c r="J38" s="6">
        <v>500</v>
      </c>
      <c r="K38" s="6">
        <f t="shared" si="4"/>
        <v>4000</v>
      </c>
      <c r="L38" s="6">
        <v>20</v>
      </c>
      <c r="M38" s="6">
        <v>500</v>
      </c>
      <c r="N38" s="6">
        <f t="shared" si="5"/>
        <v>10000</v>
      </c>
      <c r="O38" s="6">
        <v>40000</v>
      </c>
      <c r="P38" s="6">
        <f t="shared" si="0"/>
        <v>104400</v>
      </c>
      <c r="Q38" s="36"/>
      <c r="R38" s="6">
        <v>3000</v>
      </c>
      <c r="S38" s="6">
        <f t="shared" si="10"/>
        <v>1176</v>
      </c>
      <c r="T38" s="7">
        <f t="shared" si="7"/>
        <v>4176</v>
      </c>
    </row>
    <row r="39" spans="1:20" ht="24.75" customHeight="1" thickBot="1" x14ac:dyDescent="0.25">
      <c r="A39" s="38">
        <v>18</v>
      </c>
      <c r="B39" s="38" t="s">
        <v>41</v>
      </c>
      <c r="C39" s="38">
        <v>25</v>
      </c>
      <c r="D39" s="33" t="s">
        <v>26</v>
      </c>
      <c r="E39" s="5">
        <v>1</v>
      </c>
      <c r="F39" s="6">
        <v>92</v>
      </c>
      <c r="G39" s="6">
        <v>1100</v>
      </c>
      <c r="H39" s="6">
        <f t="shared" si="3"/>
        <v>101200</v>
      </c>
      <c r="I39" s="6">
        <v>8</v>
      </c>
      <c r="J39" s="6">
        <v>600</v>
      </c>
      <c r="K39" s="6">
        <f t="shared" si="4"/>
        <v>4800</v>
      </c>
      <c r="L39" s="6">
        <v>20</v>
      </c>
      <c r="M39" s="6">
        <v>600</v>
      </c>
      <c r="N39" s="6">
        <f t="shared" si="5"/>
        <v>12000</v>
      </c>
      <c r="O39" s="6">
        <v>20000</v>
      </c>
      <c r="P39" s="6">
        <f t="shared" si="0"/>
        <v>138000</v>
      </c>
      <c r="Q39" s="36"/>
      <c r="R39" s="6">
        <v>3500</v>
      </c>
      <c r="S39" s="6">
        <f t="shared" si="10"/>
        <v>2020</v>
      </c>
      <c r="T39" s="7">
        <f t="shared" si="7"/>
        <v>5520</v>
      </c>
    </row>
    <row r="40" spans="1:20" ht="24.75" customHeight="1" thickBot="1" x14ac:dyDescent="0.25">
      <c r="A40" s="39"/>
      <c r="B40" s="39"/>
      <c r="C40" s="39"/>
      <c r="D40" s="34"/>
      <c r="E40" s="5">
        <v>2</v>
      </c>
      <c r="F40" s="6">
        <v>92</v>
      </c>
      <c r="G40" s="6">
        <v>900</v>
      </c>
      <c r="H40" s="6">
        <f t="shared" si="3"/>
        <v>82800</v>
      </c>
      <c r="I40" s="6">
        <v>8</v>
      </c>
      <c r="J40" s="6">
        <v>500</v>
      </c>
      <c r="K40" s="6">
        <f t="shared" si="4"/>
        <v>4000</v>
      </c>
      <c r="L40" s="6">
        <v>20</v>
      </c>
      <c r="M40" s="6">
        <v>500</v>
      </c>
      <c r="N40" s="6">
        <f t="shared" si="5"/>
        <v>10000</v>
      </c>
      <c r="O40" s="6">
        <v>20000</v>
      </c>
      <c r="P40" s="6">
        <f t="shared" si="0"/>
        <v>116800</v>
      </c>
      <c r="Q40" s="36"/>
      <c r="R40" s="6">
        <v>3500</v>
      </c>
      <c r="S40" s="6">
        <f t="shared" si="10"/>
        <v>1172</v>
      </c>
      <c r="T40" s="7">
        <f t="shared" si="7"/>
        <v>4672</v>
      </c>
    </row>
    <row r="41" spans="1:20" ht="24" customHeight="1" thickBot="1" x14ac:dyDescent="0.25">
      <c r="A41" s="38">
        <v>19</v>
      </c>
      <c r="B41" s="38" t="s">
        <v>58</v>
      </c>
      <c r="C41" s="38">
        <v>25</v>
      </c>
      <c r="D41" s="33" t="s">
        <v>31</v>
      </c>
      <c r="E41" s="5">
        <v>1</v>
      </c>
      <c r="F41" s="6">
        <v>50</v>
      </c>
      <c r="G41" s="6">
        <v>2000</v>
      </c>
      <c r="H41" s="6">
        <f t="shared" si="3"/>
        <v>100000</v>
      </c>
      <c r="I41" s="6">
        <v>10</v>
      </c>
      <c r="J41" s="6">
        <v>1000</v>
      </c>
      <c r="K41" s="6">
        <f t="shared" si="4"/>
        <v>10000</v>
      </c>
      <c r="L41" s="6">
        <v>20</v>
      </c>
      <c r="M41" s="6">
        <v>1000</v>
      </c>
      <c r="N41" s="6">
        <f t="shared" si="5"/>
        <v>20000</v>
      </c>
      <c r="O41" s="6">
        <v>40000</v>
      </c>
      <c r="P41" s="6">
        <f t="shared" si="0"/>
        <v>170000</v>
      </c>
      <c r="Q41" s="36"/>
      <c r="R41" s="6">
        <v>6000</v>
      </c>
      <c r="S41" s="6">
        <f t="shared" si="10"/>
        <v>800</v>
      </c>
      <c r="T41" s="7">
        <f t="shared" si="7"/>
        <v>6800</v>
      </c>
    </row>
    <row r="42" spans="1:20" ht="23.25" customHeight="1" thickBot="1" x14ac:dyDescent="0.25">
      <c r="A42" s="39"/>
      <c r="B42" s="39"/>
      <c r="C42" s="39"/>
      <c r="D42" s="34"/>
      <c r="E42" s="5">
        <v>2</v>
      </c>
      <c r="F42" s="6">
        <v>50</v>
      </c>
      <c r="G42" s="6">
        <v>1500</v>
      </c>
      <c r="H42" s="6">
        <f t="shared" si="3"/>
        <v>75000</v>
      </c>
      <c r="I42" s="6">
        <v>10</v>
      </c>
      <c r="J42" s="6">
        <v>900</v>
      </c>
      <c r="K42" s="6">
        <f t="shared" si="4"/>
        <v>9000</v>
      </c>
      <c r="L42" s="6">
        <v>20</v>
      </c>
      <c r="M42" s="6">
        <v>900</v>
      </c>
      <c r="N42" s="6">
        <f t="shared" si="5"/>
        <v>18000</v>
      </c>
      <c r="O42" s="6">
        <v>40000</v>
      </c>
      <c r="P42" s="6">
        <f t="shared" si="0"/>
        <v>142000</v>
      </c>
      <c r="Q42" s="37"/>
      <c r="R42" s="6">
        <v>6000</v>
      </c>
      <c r="S42" s="6">
        <f t="shared" ref="S42:S47" si="11">T42-R42</f>
        <v>-320</v>
      </c>
      <c r="T42" s="7">
        <f t="shared" si="7"/>
        <v>5680</v>
      </c>
    </row>
    <row r="43" spans="1:20" ht="52.5" customHeight="1" thickBot="1" x14ac:dyDescent="0.25">
      <c r="A43" s="4">
        <v>20</v>
      </c>
      <c r="B43" s="1" t="s">
        <v>46</v>
      </c>
      <c r="C43" s="5">
        <v>15</v>
      </c>
      <c r="D43" s="9" t="s">
        <v>31</v>
      </c>
      <c r="E43" s="5">
        <v>1</v>
      </c>
      <c r="F43" s="9">
        <v>16</v>
      </c>
      <c r="G43" s="9">
        <v>2000</v>
      </c>
      <c r="H43" s="6">
        <f t="shared" si="3"/>
        <v>32000</v>
      </c>
      <c r="I43" s="9">
        <v>16</v>
      </c>
      <c r="J43" s="9">
        <v>1000</v>
      </c>
      <c r="K43" s="6">
        <f t="shared" si="4"/>
        <v>16000</v>
      </c>
      <c r="L43" s="9">
        <v>0</v>
      </c>
      <c r="M43" s="9">
        <v>0</v>
      </c>
      <c r="N43" s="6">
        <f t="shared" si="5"/>
        <v>0</v>
      </c>
      <c r="O43" s="6">
        <v>40000</v>
      </c>
      <c r="P43" s="6">
        <f t="shared" si="0"/>
        <v>88000</v>
      </c>
      <c r="Q43" s="8" t="s">
        <v>47</v>
      </c>
      <c r="R43" s="9">
        <v>4000</v>
      </c>
      <c r="S43" s="6">
        <f t="shared" si="11"/>
        <v>1866.666666666667</v>
      </c>
      <c r="T43" s="7">
        <f>P43/15</f>
        <v>5866.666666666667</v>
      </c>
    </row>
    <row r="44" spans="1:20" ht="25.5" customHeight="1" thickBot="1" x14ac:dyDescent="0.25">
      <c r="A44" s="38">
        <v>21</v>
      </c>
      <c r="B44" s="38" t="s">
        <v>55</v>
      </c>
      <c r="C44" s="38">
        <v>30</v>
      </c>
      <c r="D44" s="33" t="s">
        <v>31</v>
      </c>
      <c r="E44" s="5">
        <v>1</v>
      </c>
      <c r="F44" s="6">
        <v>48</v>
      </c>
      <c r="G44" s="6">
        <v>2000</v>
      </c>
      <c r="H44" s="6">
        <f t="shared" si="3"/>
        <v>96000</v>
      </c>
      <c r="I44" s="6">
        <v>4</v>
      </c>
      <c r="J44" s="6">
        <v>1000</v>
      </c>
      <c r="K44" s="6">
        <f t="shared" si="4"/>
        <v>4000</v>
      </c>
      <c r="L44" s="6">
        <v>16</v>
      </c>
      <c r="M44" s="6">
        <v>1000</v>
      </c>
      <c r="N44" s="6">
        <f t="shared" si="5"/>
        <v>16000</v>
      </c>
      <c r="O44" s="6">
        <v>40000</v>
      </c>
      <c r="P44" s="6">
        <f t="shared" si="0"/>
        <v>156000</v>
      </c>
      <c r="Q44" s="35" t="s">
        <v>48</v>
      </c>
      <c r="R44" s="6">
        <v>5000</v>
      </c>
      <c r="S44" s="6">
        <f t="shared" si="11"/>
        <v>200</v>
      </c>
      <c r="T44" s="7">
        <f>P44/30</f>
        <v>5200</v>
      </c>
    </row>
    <row r="45" spans="1:20" ht="27" customHeight="1" thickBot="1" x14ac:dyDescent="0.25">
      <c r="A45" s="39"/>
      <c r="B45" s="39"/>
      <c r="C45" s="39"/>
      <c r="D45" s="34"/>
      <c r="E45" s="4">
        <v>2</v>
      </c>
      <c r="F45" s="6">
        <v>48</v>
      </c>
      <c r="G45" s="6">
        <v>1500</v>
      </c>
      <c r="H45" s="6">
        <f t="shared" si="3"/>
        <v>72000</v>
      </c>
      <c r="I45" s="6">
        <v>4</v>
      </c>
      <c r="J45" s="6">
        <v>900</v>
      </c>
      <c r="K45" s="6">
        <f t="shared" si="4"/>
        <v>3600</v>
      </c>
      <c r="L45" s="6">
        <v>16</v>
      </c>
      <c r="M45" s="6">
        <v>900</v>
      </c>
      <c r="N45" s="6">
        <f t="shared" si="5"/>
        <v>14400</v>
      </c>
      <c r="O45" s="6">
        <v>40000</v>
      </c>
      <c r="P45" s="6">
        <f t="shared" si="0"/>
        <v>130000</v>
      </c>
      <c r="Q45" s="37"/>
      <c r="R45" s="6">
        <v>4000</v>
      </c>
      <c r="S45" s="6">
        <f t="shared" si="11"/>
        <v>333.33333333333303</v>
      </c>
      <c r="T45" s="7">
        <f>P45/30</f>
        <v>4333.333333333333</v>
      </c>
    </row>
    <row r="46" spans="1:20" ht="30" customHeight="1" thickBot="1" x14ac:dyDescent="0.25">
      <c r="A46" s="38">
        <v>22</v>
      </c>
      <c r="B46" s="38" t="s">
        <v>59</v>
      </c>
      <c r="C46" s="5">
        <v>15</v>
      </c>
      <c r="D46" s="33" t="s">
        <v>26</v>
      </c>
      <c r="E46" s="5">
        <v>1</v>
      </c>
      <c r="F46" s="6">
        <v>120</v>
      </c>
      <c r="G46" s="6">
        <v>1100</v>
      </c>
      <c r="H46" s="6">
        <f t="shared" si="3"/>
        <v>132000</v>
      </c>
      <c r="I46" s="6">
        <v>4</v>
      </c>
      <c r="J46" s="6">
        <v>600</v>
      </c>
      <c r="K46" s="6">
        <f t="shared" si="4"/>
        <v>2400</v>
      </c>
      <c r="L46" s="6">
        <v>0</v>
      </c>
      <c r="M46" s="6">
        <v>0</v>
      </c>
      <c r="N46" s="6">
        <f t="shared" si="5"/>
        <v>0</v>
      </c>
      <c r="O46" s="6">
        <v>40000</v>
      </c>
      <c r="P46" s="6">
        <f t="shared" si="0"/>
        <v>174400</v>
      </c>
      <c r="Q46" s="35" t="s">
        <v>50</v>
      </c>
      <c r="R46" s="6">
        <v>8000</v>
      </c>
      <c r="S46" s="6">
        <f t="shared" si="11"/>
        <v>3626.6666666666661</v>
      </c>
      <c r="T46" s="7">
        <f>P46/15</f>
        <v>11626.666666666666</v>
      </c>
    </row>
    <row r="47" spans="1:20" ht="26.25" customHeight="1" thickBot="1" x14ac:dyDescent="0.25">
      <c r="A47" s="39"/>
      <c r="B47" s="39"/>
      <c r="C47" s="4">
        <v>15</v>
      </c>
      <c r="D47" s="34"/>
      <c r="E47" s="5">
        <v>2</v>
      </c>
      <c r="F47" s="6">
        <v>120</v>
      </c>
      <c r="G47" s="6">
        <v>900</v>
      </c>
      <c r="H47" s="6">
        <f t="shared" si="3"/>
        <v>108000</v>
      </c>
      <c r="I47" s="6">
        <v>4</v>
      </c>
      <c r="J47" s="6">
        <v>500</v>
      </c>
      <c r="K47" s="6">
        <f t="shared" si="4"/>
        <v>2000</v>
      </c>
      <c r="L47" s="6">
        <v>0</v>
      </c>
      <c r="M47" s="6">
        <v>0</v>
      </c>
      <c r="N47" s="6">
        <f t="shared" si="5"/>
        <v>0</v>
      </c>
      <c r="O47" s="6">
        <v>40000</v>
      </c>
      <c r="P47" s="6">
        <f t="shared" si="0"/>
        <v>150000</v>
      </c>
      <c r="Q47" s="36"/>
      <c r="R47" s="6">
        <v>8000</v>
      </c>
      <c r="S47" s="6">
        <f t="shared" si="11"/>
        <v>2000</v>
      </c>
      <c r="T47" s="7">
        <f>P47/15</f>
        <v>10000</v>
      </c>
    </row>
    <row r="48" spans="1:20" ht="27" customHeight="1" thickBot="1" x14ac:dyDescent="0.25">
      <c r="A48" s="38">
        <v>23</v>
      </c>
      <c r="B48" s="38" t="s">
        <v>51</v>
      </c>
      <c r="C48" s="5">
        <v>15</v>
      </c>
      <c r="D48" s="6" t="s">
        <v>31</v>
      </c>
      <c r="E48" s="5">
        <v>2</v>
      </c>
      <c r="F48" s="6">
        <v>64</v>
      </c>
      <c r="G48" s="6">
        <v>1500</v>
      </c>
      <c r="H48" s="6">
        <f t="shared" si="3"/>
        <v>96000</v>
      </c>
      <c r="I48" s="6">
        <v>0</v>
      </c>
      <c r="J48" s="6">
        <v>0</v>
      </c>
      <c r="K48" s="6">
        <f t="shared" si="4"/>
        <v>0</v>
      </c>
      <c r="L48" s="6">
        <v>0</v>
      </c>
      <c r="M48" s="6">
        <v>0</v>
      </c>
      <c r="N48" s="6">
        <f t="shared" si="5"/>
        <v>0</v>
      </c>
      <c r="O48" s="6">
        <v>40000</v>
      </c>
      <c r="P48" s="6">
        <f t="shared" si="0"/>
        <v>136000</v>
      </c>
      <c r="Q48" s="36"/>
      <c r="R48" s="6">
        <v>8000</v>
      </c>
      <c r="S48" s="6">
        <f t="shared" ref="S48:S52" si="12">T48-R48</f>
        <v>1066.6666666666661</v>
      </c>
      <c r="T48" s="7">
        <f t="shared" ref="T48:T49" si="13">P48/15</f>
        <v>9066.6666666666661</v>
      </c>
    </row>
    <row r="49" spans="1:20" ht="29.25" customHeight="1" thickBot="1" x14ac:dyDescent="0.25">
      <c r="A49" s="39"/>
      <c r="B49" s="39"/>
      <c r="C49" s="4">
        <v>15</v>
      </c>
      <c r="D49" s="6" t="s">
        <v>26</v>
      </c>
      <c r="E49" s="5">
        <v>1</v>
      </c>
      <c r="F49" s="6">
        <v>64</v>
      </c>
      <c r="G49" s="6">
        <v>1100</v>
      </c>
      <c r="H49" s="6">
        <f t="shared" si="3"/>
        <v>70400</v>
      </c>
      <c r="I49" s="6">
        <v>0</v>
      </c>
      <c r="J49" s="6">
        <v>0</v>
      </c>
      <c r="K49" s="6">
        <f t="shared" si="4"/>
        <v>0</v>
      </c>
      <c r="L49" s="6">
        <v>0</v>
      </c>
      <c r="M49" s="6">
        <v>0</v>
      </c>
      <c r="N49" s="6">
        <f t="shared" si="5"/>
        <v>0</v>
      </c>
      <c r="O49" s="6">
        <v>40000</v>
      </c>
      <c r="P49" s="6">
        <f t="shared" si="0"/>
        <v>110400</v>
      </c>
      <c r="Q49" s="37"/>
      <c r="R49" s="6">
        <v>6000</v>
      </c>
      <c r="S49" s="6">
        <f t="shared" si="12"/>
        <v>1360</v>
      </c>
      <c r="T49" s="7">
        <f t="shared" si="13"/>
        <v>7360</v>
      </c>
    </row>
    <row r="50" spans="1:20" ht="27" customHeight="1" thickBot="1" x14ac:dyDescent="0.25">
      <c r="A50" s="38">
        <v>24</v>
      </c>
      <c r="B50" s="38" t="s">
        <v>52</v>
      </c>
      <c r="C50" s="38">
        <v>50</v>
      </c>
      <c r="D50" s="33" t="s">
        <v>31</v>
      </c>
      <c r="E50" s="5">
        <v>1</v>
      </c>
      <c r="F50" s="6">
        <v>10</v>
      </c>
      <c r="G50" s="6">
        <v>2000</v>
      </c>
      <c r="H50" s="6">
        <f t="shared" si="3"/>
        <v>20000</v>
      </c>
      <c r="I50" s="6">
        <v>0</v>
      </c>
      <c r="J50" s="6">
        <v>0</v>
      </c>
      <c r="K50" s="6">
        <f t="shared" si="4"/>
        <v>0</v>
      </c>
      <c r="L50" s="6">
        <v>0</v>
      </c>
      <c r="M50" s="6">
        <v>0</v>
      </c>
      <c r="N50" s="6">
        <f t="shared" si="5"/>
        <v>0</v>
      </c>
      <c r="O50" s="6">
        <v>20000</v>
      </c>
      <c r="P50" s="6">
        <f t="shared" si="0"/>
        <v>40000</v>
      </c>
      <c r="Q50" s="33" t="s">
        <v>34</v>
      </c>
      <c r="R50" s="6">
        <v>0</v>
      </c>
      <c r="S50" s="6">
        <f t="shared" si="12"/>
        <v>800</v>
      </c>
      <c r="T50" s="7">
        <f>P50/50</f>
        <v>800</v>
      </c>
    </row>
    <row r="51" spans="1:20" ht="27.75" customHeight="1" thickBot="1" x14ac:dyDescent="0.25">
      <c r="A51" s="40"/>
      <c r="B51" s="40"/>
      <c r="C51" s="40"/>
      <c r="D51" s="34"/>
      <c r="E51" s="5">
        <v>2</v>
      </c>
      <c r="F51" s="6">
        <v>10</v>
      </c>
      <c r="G51" s="6">
        <v>1500</v>
      </c>
      <c r="H51" s="6">
        <f t="shared" si="3"/>
        <v>15000</v>
      </c>
      <c r="I51" s="6">
        <v>0</v>
      </c>
      <c r="J51" s="6">
        <v>0</v>
      </c>
      <c r="K51" s="6">
        <f t="shared" si="4"/>
        <v>0</v>
      </c>
      <c r="L51" s="6">
        <v>0</v>
      </c>
      <c r="M51" s="6">
        <v>0</v>
      </c>
      <c r="N51" s="6">
        <f t="shared" si="5"/>
        <v>0</v>
      </c>
      <c r="O51" s="6">
        <v>20000</v>
      </c>
      <c r="P51" s="6">
        <f t="shared" si="0"/>
        <v>35000</v>
      </c>
      <c r="Q51" s="41"/>
      <c r="R51" s="6">
        <v>0</v>
      </c>
      <c r="S51" s="6">
        <f t="shared" si="12"/>
        <v>700</v>
      </c>
      <c r="T51" s="7">
        <f t="shared" ref="T51" si="14">P51/50</f>
        <v>700</v>
      </c>
    </row>
    <row r="52" spans="1:20" ht="32.25" customHeight="1" thickBot="1" x14ac:dyDescent="0.25">
      <c r="A52" s="39"/>
      <c r="B52" s="39"/>
      <c r="C52" s="39"/>
      <c r="D52" s="6" t="s">
        <v>26</v>
      </c>
      <c r="E52" s="5">
        <v>1</v>
      </c>
      <c r="F52" s="6">
        <v>10</v>
      </c>
      <c r="G52" s="6">
        <v>1100</v>
      </c>
      <c r="H52" s="6">
        <f t="shared" si="3"/>
        <v>11000</v>
      </c>
      <c r="I52" s="6">
        <v>0</v>
      </c>
      <c r="J52" s="6">
        <v>0</v>
      </c>
      <c r="K52" s="6">
        <f t="shared" si="4"/>
        <v>0</v>
      </c>
      <c r="L52" s="6">
        <v>0</v>
      </c>
      <c r="M52" s="6">
        <v>0</v>
      </c>
      <c r="N52" s="6">
        <f t="shared" si="5"/>
        <v>0</v>
      </c>
      <c r="O52" s="6">
        <v>20000</v>
      </c>
      <c r="P52" s="6">
        <f t="shared" si="0"/>
        <v>31000</v>
      </c>
      <c r="Q52" s="41"/>
      <c r="R52" s="6">
        <v>0</v>
      </c>
      <c r="S52" s="6">
        <f t="shared" si="12"/>
        <v>620</v>
      </c>
      <c r="T52" s="7">
        <f>P52/50</f>
        <v>620</v>
      </c>
    </row>
    <row r="53" spans="1:20" ht="38.25" customHeight="1" thickBot="1" x14ac:dyDescent="0.25">
      <c r="A53" s="38">
        <v>25</v>
      </c>
      <c r="B53" s="38" t="s">
        <v>53</v>
      </c>
      <c r="C53" s="38">
        <v>90</v>
      </c>
      <c r="D53" s="33" t="s">
        <v>31</v>
      </c>
      <c r="E53" s="5">
        <v>1</v>
      </c>
      <c r="F53" s="6">
        <v>100</v>
      </c>
      <c r="G53" s="6">
        <v>2000</v>
      </c>
      <c r="H53" s="6">
        <f t="shared" si="3"/>
        <v>200000</v>
      </c>
      <c r="I53" s="6">
        <v>0</v>
      </c>
      <c r="J53" s="6">
        <v>0</v>
      </c>
      <c r="K53" s="6">
        <f t="shared" si="4"/>
        <v>0</v>
      </c>
      <c r="L53" s="6">
        <v>50</v>
      </c>
      <c r="M53" s="6">
        <v>100</v>
      </c>
      <c r="N53" s="6">
        <f t="shared" si="5"/>
        <v>5000</v>
      </c>
      <c r="O53" s="6">
        <v>20000</v>
      </c>
      <c r="P53" s="6">
        <f t="shared" si="0"/>
        <v>225000</v>
      </c>
      <c r="Q53" s="41"/>
      <c r="R53" s="6">
        <v>2000</v>
      </c>
      <c r="S53" s="6">
        <f>T53-R53</f>
        <v>500</v>
      </c>
      <c r="T53" s="7">
        <f>P53/90</f>
        <v>2500</v>
      </c>
    </row>
    <row r="54" spans="1:20" ht="29.25" customHeight="1" thickBot="1" x14ac:dyDescent="0.25">
      <c r="A54" s="39"/>
      <c r="B54" s="39"/>
      <c r="C54" s="39"/>
      <c r="D54" s="34"/>
      <c r="E54" s="5">
        <v>2</v>
      </c>
      <c r="F54" s="6">
        <v>100</v>
      </c>
      <c r="G54" s="6">
        <v>1500</v>
      </c>
      <c r="H54" s="6">
        <f t="shared" si="3"/>
        <v>150000</v>
      </c>
      <c r="I54" s="6">
        <v>0</v>
      </c>
      <c r="J54" s="6">
        <v>0</v>
      </c>
      <c r="K54" s="6">
        <f t="shared" si="4"/>
        <v>0</v>
      </c>
      <c r="L54" s="6">
        <v>50</v>
      </c>
      <c r="M54" s="6">
        <v>900</v>
      </c>
      <c r="N54" s="6">
        <f t="shared" si="5"/>
        <v>45000</v>
      </c>
      <c r="O54" s="6">
        <v>20000</v>
      </c>
      <c r="P54" s="6">
        <f t="shared" si="0"/>
        <v>215000</v>
      </c>
      <c r="Q54" s="34"/>
      <c r="R54" s="6">
        <v>2000</v>
      </c>
      <c r="S54" s="6">
        <f>T54-R54</f>
        <v>388.88888888888869</v>
      </c>
      <c r="T54" s="7">
        <f>P54/90</f>
        <v>2388.8888888888887</v>
      </c>
    </row>
    <row r="55" spans="1:20" ht="38.25" customHeight="1" thickBot="1" x14ac:dyDescent="0.25">
      <c r="A55" s="38">
        <v>26</v>
      </c>
      <c r="B55" s="38" t="s">
        <v>54</v>
      </c>
      <c r="C55" s="38">
        <v>30</v>
      </c>
      <c r="D55" s="33" t="s">
        <v>23</v>
      </c>
      <c r="E55" s="5">
        <v>1</v>
      </c>
      <c r="F55" s="6">
        <v>36</v>
      </c>
      <c r="G55" s="6">
        <v>650</v>
      </c>
      <c r="H55" s="6">
        <f t="shared" si="3"/>
        <v>23400</v>
      </c>
      <c r="I55" s="6">
        <v>0</v>
      </c>
      <c r="J55" s="6">
        <v>0</v>
      </c>
      <c r="K55" s="6">
        <f t="shared" si="4"/>
        <v>0</v>
      </c>
      <c r="L55" s="6">
        <v>0</v>
      </c>
      <c r="M55" s="6">
        <v>0</v>
      </c>
      <c r="N55" s="6">
        <f t="shared" si="5"/>
        <v>0</v>
      </c>
      <c r="O55" s="6">
        <v>6000</v>
      </c>
      <c r="P55" s="6">
        <f t="shared" si="0"/>
        <v>29400</v>
      </c>
      <c r="Q55" s="35" t="s">
        <v>49</v>
      </c>
      <c r="R55" s="6">
        <v>500</v>
      </c>
      <c r="S55" s="6">
        <f t="shared" ref="S55:S56" si="15">T55-R55</f>
        <v>480</v>
      </c>
      <c r="T55" s="7">
        <f>P55/30</f>
        <v>980</v>
      </c>
    </row>
    <row r="56" spans="1:20" ht="29.25" customHeight="1" thickBot="1" x14ac:dyDescent="0.25">
      <c r="A56" s="39"/>
      <c r="B56" s="39"/>
      <c r="C56" s="39"/>
      <c r="D56" s="34"/>
      <c r="E56" s="4">
        <v>2</v>
      </c>
      <c r="F56" s="6">
        <v>36</v>
      </c>
      <c r="G56" s="6">
        <v>500</v>
      </c>
      <c r="H56" s="6">
        <f t="shared" si="3"/>
        <v>18000</v>
      </c>
      <c r="I56" s="6">
        <v>0</v>
      </c>
      <c r="J56" s="6">
        <v>0</v>
      </c>
      <c r="K56" s="6">
        <f t="shared" si="4"/>
        <v>0</v>
      </c>
      <c r="L56" s="6">
        <v>0</v>
      </c>
      <c r="M56" s="6">
        <v>0</v>
      </c>
      <c r="N56" s="6">
        <f t="shared" si="5"/>
        <v>0</v>
      </c>
      <c r="O56" s="6">
        <v>6000</v>
      </c>
      <c r="P56" s="6">
        <f t="shared" si="0"/>
        <v>24000</v>
      </c>
      <c r="Q56" s="37"/>
      <c r="R56" s="6">
        <v>500</v>
      </c>
      <c r="S56" s="6">
        <f t="shared" si="15"/>
        <v>300</v>
      </c>
      <c r="T56" s="7">
        <f>P56/30</f>
        <v>800</v>
      </c>
    </row>
    <row r="57" spans="1:20" ht="36" customHeight="1" x14ac:dyDescent="0.2"/>
    <row r="58" spans="1:20" ht="21.75" customHeight="1" x14ac:dyDescent="0.2"/>
    <row r="59" spans="1:20" ht="24" customHeight="1" x14ac:dyDescent="0.2"/>
    <row r="60" spans="1:20" ht="30.75" customHeight="1" x14ac:dyDescent="0.2"/>
    <row r="61" spans="1:20" ht="30" customHeight="1" x14ac:dyDescent="0.2"/>
    <row r="62" spans="1:20" ht="37.5" customHeight="1" x14ac:dyDescent="0.2"/>
    <row r="63" spans="1:20" ht="33" customHeight="1" x14ac:dyDescent="0.2"/>
  </sheetData>
  <mergeCells count="121">
    <mergeCell ref="Q46:Q49"/>
    <mergeCell ref="A48:A49"/>
    <mergeCell ref="B48:B49"/>
    <mergeCell ref="A44:A45"/>
    <mergeCell ref="C44:C45"/>
    <mergeCell ref="D44:D45"/>
    <mergeCell ref="Q44:Q45"/>
    <mergeCell ref="B44:B45"/>
    <mergeCell ref="A55:A56"/>
    <mergeCell ref="B55:B56"/>
    <mergeCell ref="C55:C56"/>
    <mergeCell ref="D55:D56"/>
    <mergeCell ref="Q55:Q56"/>
    <mergeCell ref="A50:A52"/>
    <mergeCell ref="B50:B52"/>
    <mergeCell ref="C50:C52"/>
    <mergeCell ref="D50:D51"/>
    <mergeCell ref="Q50:Q54"/>
    <mergeCell ref="A53:A54"/>
    <mergeCell ref="B53:B54"/>
    <mergeCell ref="C53:C54"/>
    <mergeCell ref="D53:D54"/>
    <mergeCell ref="D37:D38"/>
    <mergeCell ref="B29:B30"/>
    <mergeCell ref="C29:C30"/>
    <mergeCell ref="D29:D30"/>
    <mergeCell ref="B25:B26"/>
    <mergeCell ref="C25:C26"/>
    <mergeCell ref="D25:D26"/>
    <mergeCell ref="A46:A47"/>
    <mergeCell ref="B46:B47"/>
    <mergeCell ref="D46:D47"/>
    <mergeCell ref="Q31:Q42"/>
    <mergeCell ref="A33:A34"/>
    <mergeCell ref="B33:B34"/>
    <mergeCell ref="C33:C34"/>
    <mergeCell ref="D33:D34"/>
    <mergeCell ref="A35:A36"/>
    <mergeCell ref="C35:C36"/>
    <mergeCell ref="D35:D36"/>
    <mergeCell ref="A37:A38"/>
    <mergeCell ref="B37:B38"/>
    <mergeCell ref="A31:A32"/>
    <mergeCell ref="B31:B32"/>
    <mergeCell ref="C31:C32"/>
    <mergeCell ref="D31:D32"/>
    <mergeCell ref="B35:B36"/>
    <mergeCell ref="C37:C38"/>
    <mergeCell ref="A41:A42"/>
    <mergeCell ref="B41:B42"/>
    <mergeCell ref="C41:C42"/>
    <mergeCell ref="D41:D42"/>
    <mergeCell ref="A39:A40"/>
    <mergeCell ref="B39:B40"/>
    <mergeCell ref="C39:C40"/>
    <mergeCell ref="D39:D40"/>
    <mergeCell ref="Q25:Q26"/>
    <mergeCell ref="A27:A28"/>
    <mergeCell ref="B27:B28"/>
    <mergeCell ref="C27:C28"/>
    <mergeCell ref="D27:D28"/>
    <mergeCell ref="Q27:Q30"/>
    <mergeCell ref="Q19:Q24"/>
    <mergeCell ref="A21:A22"/>
    <mergeCell ref="C21:C22"/>
    <mergeCell ref="A23:A24"/>
    <mergeCell ref="B23:B24"/>
    <mergeCell ref="C23:C24"/>
    <mergeCell ref="B21:B22"/>
    <mergeCell ref="C19:C20"/>
    <mergeCell ref="D19:D20"/>
    <mergeCell ref="B19:B20"/>
    <mergeCell ref="A29:A30"/>
    <mergeCell ref="A25:A26"/>
    <mergeCell ref="A19:A20"/>
    <mergeCell ref="A15:A16"/>
    <mergeCell ref="B15:B16"/>
    <mergeCell ref="C15:C16"/>
    <mergeCell ref="Q15:Q18"/>
    <mergeCell ref="A17:A18"/>
    <mergeCell ref="B17:B18"/>
    <mergeCell ref="C17:C18"/>
    <mergeCell ref="D17:D18"/>
    <mergeCell ref="D15:D16"/>
    <mergeCell ref="A1:A4"/>
    <mergeCell ref="B1:B4"/>
    <mergeCell ref="C1:C4"/>
    <mergeCell ref="A9:A10"/>
    <mergeCell ref="B9:B10"/>
    <mergeCell ref="C9:C10"/>
    <mergeCell ref="B5:B6"/>
    <mergeCell ref="A5:A6"/>
    <mergeCell ref="C5:C6"/>
    <mergeCell ref="D5:D6"/>
    <mergeCell ref="Q5:Q14"/>
    <mergeCell ref="A7:A8"/>
    <mergeCell ref="B7:B8"/>
    <mergeCell ref="C7:C8"/>
    <mergeCell ref="D7:D8"/>
    <mergeCell ref="D9:D10"/>
    <mergeCell ref="A11:A12"/>
    <mergeCell ref="B11:B12"/>
    <mergeCell ref="C11:C12"/>
    <mergeCell ref="A13:A14"/>
    <mergeCell ref="B13:B14"/>
    <mergeCell ref="C13:C14"/>
    <mergeCell ref="R1:T1"/>
    <mergeCell ref="R2:T2"/>
    <mergeCell ref="D2:D4"/>
    <mergeCell ref="E2:E4"/>
    <mergeCell ref="F2:H3"/>
    <mergeCell ref="I2:K3"/>
    <mergeCell ref="L2:N3"/>
    <mergeCell ref="O2:O4"/>
    <mergeCell ref="P2:P4"/>
    <mergeCell ref="R3:R4"/>
    <mergeCell ref="D1:E1"/>
    <mergeCell ref="F1:P1"/>
    <mergeCell ref="Q1:Q4"/>
    <mergeCell ref="S3:S4"/>
    <mergeCell ref="T3:T4"/>
  </mergeCells>
  <pageMargins left="0.2" right="0.2" top="0" bottom="0.5" header="0" footer="0.05"/>
  <pageSetup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darolquran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Mohsen Yarahmadi</dc:creator>
  <cp:lastModifiedBy>hadi khorasani</cp:lastModifiedBy>
  <cp:lastPrinted>2021-10-26T06:08:42Z</cp:lastPrinted>
  <dcterms:created xsi:type="dcterms:W3CDTF">2021-10-10T10:16:39Z</dcterms:created>
  <dcterms:modified xsi:type="dcterms:W3CDTF">2023-11-27T09:44:35Z</dcterms:modified>
</cp:coreProperties>
</file>